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RENDA 2021-2024\CUENTA PUBLICA 2022\IV TRIMESTRE 2022\"/>
    </mc:Choice>
  </mc:AlternateContent>
  <bookViews>
    <workbookView xWindow="0" yWindow="0" windowWidth="28800" windowHeight="12135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CFG!$A$3:$H$36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E50" i="4" l="1"/>
  <c r="H50" i="4" s="1"/>
  <c r="E49" i="4"/>
  <c r="H49" i="4" s="1"/>
  <c r="E48" i="4"/>
  <c r="H48" i="4" s="1"/>
  <c r="E47" i="4"/>
  <c r="H47" i="4" s="1"/>
  <c r="E46" i="4"/>
  <c r="H46" i="4" s="1"/>
  <c r="E45" i="4"/>
  <c r="H45" i="4" s="1"/>
  <c r="E44" i="4"/>
  <c r="H44" i="4" s="1"/>
  <c r="E43" i="4"/>
  <c r="H43" i="4" s="1"/>
  <c r="E42" i="4"/>
  <c r="H42" i="4" s="1"/>
  <c r="E41" i="4"/>
  <c r="H41" i="4" s="1"/>
  <c r="E40" i="4"/>
  <c r="H40" i="4" s="1"/>
  <c r="E39" i="4"/>
  <c r="H39" i="4" s="1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E31" i="4"/>
  <c r="H31" i="4" s="1"/>
  <c r="E30" i="4"/>
  <c r="H30" i="4" s="1"/>
  <c r="E29" i="4"/>
  <c r="H29" i="4" s="1"/>
  <c r="E28" i="4"/>
  <c r="H28" i="4" s="1"/>
  <c r="E27" i="4"/>
  <c r="H27" i="4" s="1"/>
  <c r="E26" i="4"/>
  <c r="H26" i="4" s="1"/>
  <c r="E25" i="4"/>
  <c r="H25" i="4" s="1"/>
  <c r="E24" i="4"/>
  <c r="H24" i="4" s="1"/>
  <c r="E23" i="4"/>
  <c r="H23" i="4" s="1"/>
  <c r="E22" i="4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E13" i="4"/>
  <c r="H13" i="4" s="1"/>
  <c r="G77" i="4" l="1"/>
  <c r="F77" i="4"/>
  <c r="D77" i="4"/>
  <c r="E76" i="4"/>
  <c r="H76" i="4" s="1"/>
  <c r="E75" i="4"/>
  <c r="H75" i="4" s="1"/>
  <c r="E74" i="4"/>
  <c r="H74" i="4" s="1"/>
  <c r="E73" i="4"/>
  <c r="H73" i="4" s="1"/>
  <c r="E72" i="4"/>
  <c r="H72" i="4" s="1"/>
  <c r="E71" i="4"/>
  <c r="H71" i="4" s="1"/>
  <c r="E70" i="4"/>
  <c r="H70" i="4" s="1"/>
  <c r="C77" i="4"/>
  <c r="G63" i="4"/>
  <c r="F63" i="4"/>
  <c r="E62" i="4"/>
  <c r="H62" i="4" s="1"/>
  <c r="E61" i="4"/>
  <c r="H61" i="4" s="1"/>
  <c r="E60" i="4"/>
  <c r="H60" i="4" s="1"/>
  <c r="E59" i="4"/>
  <c r="H59" i="4" s="1"/>
  <c r="D63" i="4"/>
  <c r="C63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52" i="4"/>
  <c r="F52" i="4"/>
  <c r="D52" i="4"/>
  <c r="C52" i="4"/>
  <c r="H63" i="4" l="1"/>
  <c r="H77" i="4"/>
  <c r="E63" i="4"/>
  <c r="E77" i="4"/>
  <c r="H52" i="4"/>
  <c r="E52" i="4"/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6" i="6"/>
  <c r="H6" i="6" s="1"/>
  <c r="E7" i="6"/>
  <c r="H7" i="6" s="1"/>
  <c r="E8" i="6"/>
  <c r="E9" i="6"/>
  <c r="H9" i="6" s="1"/>
  <c r="E10" i="6"/>
  <c r="H10" i="6" s="1"/>
  <c r="E11" i="6"/>
  <c r="E12" i="6"/>
  <c r="H76" i="6"/>
  <c r="H75" i="6"/>
  <c r="H74" i="6"/>
  <c r="H73" i="6"/>
  <c r="H72" i="6"/>
  <c r="H67" i="6"/>
  <c r="H66" i="6"/>
  <c r="H64" i="6"/>
  <c r="H63" i="6"/>
  <c r="H62" i="6"/>
  <c r="H61" i="6"/>
  <c r="H60" i="6"/>
  <c r="H59" i="6"/>
  <c r="H58" i="6"/>
  <c r="H57" i="6"/>
  <c r="H56" i="6"/>
  <c r="H55" i="6"/>
  <c r="H52" i="6"/>
  <c r="H50" i="6"/>
  <c r="H48" i="6"/>
  <c r="H46" i="6"/>
  <c r="H42" i="6"/>
  <c r="H41" i="6"/>
  <c r="H40" i="6"/>
  <c r="H39" i="6"/>
  <c r="H38" i="6"/>
  <c r="H36" i="6"/>
  <c r="H35" i="6"/>
  <c r="H21" i="6"/>
  <c r="H16" i="6"/>
  <c r="H12" i="6"/>
  <c r="H11" i="6"/>
  <c r="H8" i="6"/>
  <c r="E76" i="6"/>
  <c r="E75" i="6"/>
  <c r="E74" i="6"/>
  <c r="E73" i="6"/>
  <c r="E72" i="6"/>
  <c r="E71" i="6"/>
  <c r="H71" i="6" s="1"/>
  <c r="E70" i="6"/>
  <c r="H70" i="6" s="1"/>
  <c r="E68" i="6"/>
  <c r="H68" i="6" s="1"/>
  <c r="E67" i="6"/>
  <c r="E66" i="6"/>
  <c r="E64" i="6"/>
  <c r="E63" i="6"/>
  <c r="E62" i="6"/>
  <c r="E61" i="6"/>
  <c r="E60" i="6"/>
  <c r="E59" i="6"/>
  <c r="E58" i="6"/>
  <c r="E57" i="6"/>
  <c r="E56" i="6"/>
  <c r="E55" i="6"/>
  <c r="E54" i="6"/>
  <c r="H54" i="6" s="1"/>
  <c r="E52" i="6"/>
  <c r="E51" i="6"/>
  <c r="H51" i="6" s="1"/>
  <c r="E50" i="6"/>
  <c r="E49" i="6"/>
  <c r="H49" i="6" s="1"/>
  <c r="E48" i="6"/>
  <c r="E47" i="6"/>
  <c r="H47" i="6" s="1"/>
  <c r="E46" i="6"/>
  <c r="E45" i="6"/>
  <c r="H45" i="6" s="1"/>
  <c r="E44" i="6"/>
  <c r="H44" i="6" s="1"/>
  <c r="E42" i="6"/>
  <c r="E41" i="6"/>
  <c r="E40" i="6"/>
  <c r="E39" i="6"/>
  <c r="E38" i="6"/>
  <c r="E37" i="6"/>
  <c r="H37" i="6" s="1"/>
  <c r="E36" i="6"/>
  <c r="E35" i="6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E20" i="6"/>
  <c r="H20" i="6" s="1"/>
  <c r="E19" i="6"/>
  <c r="H19" i="6" s="1"/>
  <c r="E18" i="6"/>
  <c r="H18" i="6" s="1"/>
  <c r="E17" i="6"/>
  <c r="H17" i="6" s="1"/>
  <c r="E16" i="6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E65" i="6" s="1"/>
  <c r="H65" i="6" s="1"/>
  <c r="C57" i="6"/>
  <c r="C53" i="6"/>
  <c r="C43" i="6"/>
  <c r="C33" i="6"/>
  <c r="C23" i="6"/>
  <c r="C13" i="6"/>
  <c r="C5" i="6"/>
  <c r="E69" i="6" l="1"/>
  <c r="H69" i="6" s="1"/>
  <c r="E53" i="6"/>
  <c r="H53" i="6" s="1"/>
  <c r="E43" i="6"/>
  <c r="H43" i="6" s="1"/>
  <c r="E33" i="6"/>
  <c r="H33" i="6" s="1"/>
  <c r="E23" i="6"/>
  <c r="H23" i="6" s="1"/>
  <c r="E13" i="6"/>
  <c r="H13" i="6" s="1"/>
  <c r="D77" i="6"/>
  <c r="F77" i="6"/>
  <c r="C77" i="6"/>
  <c r="G77" i="6"/>
  <c r="E5" i="6"/>
  <c r="E10" i="8"/>
  <c r="C37" i="5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H10" i="8"/>
  <c r="E37" i="5" l="1"/>
  <c r="E77" i="6"/>
  <c r="H5" i="6"/>
  <c r="H77" i="6" s="1"/>
  <c r="H37" i="5"/>
</calcChain>
</file>

<file path=xl/sharedStrings.xml><?xml version="1.0" encoding="utf-8"?>
<sst xmlns="http://schemas.openxmlformats.org/spreadsheetml/2006/main" count="241" uniqueCount="180">
  <si>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</si>
  <si>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</si>
  <si>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</si>
  <si>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</si>
  <si>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</si>
  <si>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</si>
  <si>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</si>
  <si>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</si>
  <si>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</si>
  <si>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</si>
  <si>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</si>
  <si>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</si>
  <si>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</si>
  <si>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</si>
  <si>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</si>
  <si>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</si>
  <si>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</si>
  <si>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</si>
  <si>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</si>
  <si>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</si>
  <si>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</si>
  <si>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</si>
  <si>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</si>
  <si>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</si>
  <si>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</si>
  <si>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</si>
  <si>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</si>
  <si>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</si>
  <si>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</si>
  <si>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</si>
  <si>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</si>
  <si>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</si>
  <si>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</si>
  <si>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</si>
  <si>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</si>
  <si>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</si>
  <si>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</si>
  <si>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</si>
  <si>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</si>
  <si>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</si>
  <si>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</si>
  <si>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</si>
  <si>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</si>
  <si>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</si>
  <si>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</si>
  <si>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</si>
  <si>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</si>
  <si>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</si>
  <si>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</si>
  <si>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</si>
  <si>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</si>
  <si>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</si>
  <si>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</si>
  <si>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</si>
  <si>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</si>
  <si>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</si>
  <si>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</si>
  <si>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</si>
  <si>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</si>
  <si>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</si>
  <si>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</si>
  <si>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</si>
  <si>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</si>
  <si>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</si>
  <si>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</si>
  <si>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</si>
  <si>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</si>
  <si>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</si>
  <si>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</si>
  <si>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</si>
  <si>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</si>
  <si>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</si>
  <si>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</si>
  <si>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</si>
  <si>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</si>
  <si>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</si>
  <si>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</si>
  <si>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</si>
  <si>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</si>
  <si>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</si>
  <si>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</si>
  <si>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</si>
  <si>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</si>
  <si>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</si>
  <si>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</si>
  <si>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</si>
  <si>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</si>
  <si>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</si>
  <si>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</si>
  <si>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</si>
  <si>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</si>
  <si>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</si>
  <si>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</si>
  <si>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</si>
  <si>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</si>
  <si>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</si>
  <si>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</si>
  <si>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</si>
  <si>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</si>
  <si>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</si>
  <si>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</si>
  <si>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</si>
  <si>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</si>
  <si>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</si>
  <si>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</si>
  <si>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</si>
  <si>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</si>
  <si>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</si>
  <si>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</si>
  <si>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</si>
  <si>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</si>
  <si>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</si>
  <si>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</si>
  <si>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</si>
  <si>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</si>
  <si>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</si>
  <si>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</si>
  <si>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</si>
  <si>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</si>
  <si>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</si>
  <si>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</si>
  <si>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</si>
  <si>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</si>
  <si>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</si>
  <si>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</si>
  <si>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</si>
  <si>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</si>
  <si>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</si>
  <si>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</si>
  <si>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Municipio de Romita, Gto.
Estado Analítico del Ejercicio del Presupuesto de Egresos
Clasificación por Objeto del Gasto (Capítulo y Concepto)
Del 1 de Enero al 31 de Diciembre de 2022</t>
  </si>
  <si>
    <t>Municipio de Romita, Gto.
Estado Analítico del Ejercicio del Presupuesto de Egresos
Clasificación Económica (por Tipo de Gasto)
Del 1 de Enero al 31 de Diciembre de 2022</t>
  </si>
  <si>
    <t>31111-1002 PRESIDENTE</t>
  </si>
  <si>
    <t>31111-1003 SINDICATURA</t>
  </si>
  <si>
    <t>31111-1004 REGIDURÍA</t>
  </si>
  <si>
    <t>31111-1101 SECRETARÍA DEL H. AYUNTAMIENT</t>
  </si>
  <si>
    <t>31111-1102 FISCALIZACIÓN</t>
  </si>
  <si>
    <t>31111-1103 COMUNICACIÓN SOCIAL</t>
  </si>
  <si>
    <t>31111-1201 TESORERÍA MUNICIPAL</t>
  </si>
  <si>
    <t>31111-1203 ADQUISICIONES Y CONTROL DE BI</t>
  </si>
  <si>
    <t>31111-1302 JUZGADO ADMINISTRATIVO</t>
  </si>
  <si>
    <t>31111-1303 ATENCIÓN A MIGRANTES</t>
  </si>
  <si>
    <t>31111-1401 CONTRALORÍA MUNICIPAL</t>
  </si>
  <si>
    <t>31111-1501 PRESIDENCIA MUNICIPAL</t>
  </si>
  <si>
    <t>31111-1502 SECRETARÍA PARTICULAR</t>
  </si>
  <si>
    <t>31111-1503 INFORMÁTICA (SISTEMAS)</t>
  </si>
  <si>
    <t>31111-1504 VERIFICACIÓN SANITARIA</t>
  </si>
  <si>
    <t>31111-1505 DIRECCIÓN JURIDICA (COORDINAC</t>
  </si>
  <si>
    <t>31111-1506 EVENTOS ESPECIALES</t>
  </si>
  <si>
    <t>31111-1601 DESARROLLO INSTITUCIONAL</t>
  </si>
  <si>
    <t>31111-1702 EDUCACIÓN</t>
  </si>
  <si>
    <t>31111-1703 BIBLIOTECAS PÚBLICAS MUNICIPA</t>
  </si>
  <si>
    <t>31111-1801 CASA DE LA CULTURA</t>
  </si>
  <si>
    <t>31111-1901 COMUDAJ</t>
  </si>
  <si>
    <t>31111-2002 SEGURIDAD PÚBLICA</t>
  </si>
  <si>
    <t>31111-2003 TRÁNSITO Y VIALIDAD</t>
  </si>
  <si>
    <t>31111-2004 RECLUSORIO</t>
  </si>
  <si>
    <t>31111-2005 PROTECCION CIVIL</t>
  </si>
  <si>
    <t>31111-2101 DESARROLLO URBANO Y ECOLOGÍA</t>
  </si>
  <si>
    <t>31111-2301 SERVICIOS PÚBLICOS MUNICIPALE</t>
  </si>
  <si>
    <t>31111-2302 ALUMBRADO PÚBLICO</t>
  </si>
  <si>
    <t>31111-2303 RASTRO MUNICIPAL</t>
  </si>
  <si>
    <t>31111-2304 PARQUES Y JARDINES</t>
  </si>
  <si>
    <t>31111-2305 LIMPIA</t>
  </si>
  <si>
    <t>31111-2306 PLAZAS Y MERCADOS</t>
  </si>
  <si>
    <t>31111-2307 PANTEONES</t>
  </si>
  <si>
    <t>31111-2401 UNIDAD DE ACCESO A LA INFORMA</t>
  </si>
  <si>
    <t>31111-2501 OBRAS PÚBLICAS</t>
  </si>
  <si>
    <t>31111-2601 DESARROLLO SOCIAL</t>
  </si>
  <si>
    <t>31111-2801 INSTITUTO MUNICIPAL DE LA MUJ</t>
  </si>
  <si>
    <t>31111-2901 DIRECCIÓN DE PLANEACIÓN</t>
  </si>
  <si>
    <t>31111-3604 TURISMO</t>
  </si>
  <si>
    <t>31111-3605 DESARROLLO ECONOMICO</t>
  </si>
  <si>
    <t>31111-3606 CATASTRO E IMPUESTOS</t>
  </si>
  <si>
    <t>31111-3607 BACHEO</t>
  </si>
  <si>
    <t>31111-3609 DESARROLLO RURAL Y AGROPECUAR</t>
  </si>
  <si>
    <t>31111-3608 GESTION COMUNITARIA</t>
  </si>
  <si>
    <t>Municipio de Romita, Gto.
Estado Analítico del Ejercicio del Presupuesto de Egresos
Clasificación Administrativa
Del 1 de Enero al 31 de Diciembre de 2022</t>
  </si>
  <si>
    <t>Municipio de Romita, Gto.
Estado Analítico del Ejercicio del Presupuesto de Egresos
Clasificación Administrativa (Poderes)
Del 1 de Enero al 31 de Diciembre de 2022</t>
  </si>
  <si>
    <t>Municipio de Romita, Gto.
Estado Analítico del Ejercicio del Presupuesto de Egresos
Clasificación Administrativa (Sector Paraestatal)
Del 1 de Enero al 31 de Diciembre de 2022</t>
  </si>
  <si>
    <t>Municipio de Romita, Gto.
Estado Analítico del Ejercicio del Presupuesto de Egresos
Clasificación Funcional (Finalidad y Función)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</si>
</sst>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4" fontId="2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" fontId="2" fillId="0" borderId="12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9" xfId="0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0" fontId="2" fillId="0" borderId="7" xfId="0" applyFont="1" applyBorder="1" applyProtection="1"/>
    <xf numFmtId="4" fontId="6" fillId="0" borderId="12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28575</xdr:rowOff>
    </xdr:from>
    <xdr:to>
      <xdr:col>1</xdr:col>
      <xdr:colOff>1219200</xdr:colOff>
      <xdr:row>0</xdr:row>
      <xdr:rowOff>590550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142C9E50-42A7-46AC-B9EA-939ECA387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28575"/>
          <a:ext cx="1047750" cy="561975"/>
        </a:xfrm>
        <a:prstGeom prst="rect">
          <a:avLst/>
        </a:prstGeom>
      </xdr:spPr>
    </xdr:pic>
    <xdr:clientData/>
  </xdr:twoCellAnchor>
  <xdr:twoCellAnchor editAs="oneCell">
    <xdr:from>
      <xdr:col>6</xdr:col>
      <xdr:colOff>123825</xdr:colOff>
      <xdr:row>0</xdr:row>
      <xdr:rowOff>0</xdr:rowOff>
    </xdr:from>
    <xdr:to>
      <xdr:col>7</xdr:col>
      <xdr:colOff>100292</xdr:colOff>
      <xdr:row>0</xdr:row>
      <xdr:rowOff>580331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A49E4ED8-EDF0-49B4-BFE9-6EBB2BDBD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77200" y="0"/>
          <a:ext cx="1024217" cy="580331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81</xdr:row>
      <xdr:rowOff>28575</xdr:rowOff>
    </xdr:from>
    <xdr:to>
      <xdr:col>8</xdr:col>
      <xdr:colOff>304800</xdr:colOff>
      <xdr:row>86</xdr:row>
      <xdr:rowOff>66675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ACF3E374-5484-4831-AA09-383A7EACF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2258675"/>
          <a:ext cx="102203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57150</xdr:rowOff>
    </xdr:from>
    <xdr:to>
      <xdr:col>1</xdr:col>
      <xdr:colOff>1219200</xdr:colOff>
      <xdr:row>0</xdr:row>
      <xdr:rowOff>619125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142C9E50-42A7-46AC-B9EA-939ECA387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57150"/>
          <a:ext cx="1047750" cy="561975"/>
        </a:xfrm>
        <a:prstGeom prst="rect">
          <a:avLst/>
        </a:prstGeom>
      </xdr:spPr>
    </xdr:pic>
    <xdr:clientData/>
  </xdr:twoCellAnchor>
  <xdr:twoCellAnchor editAs="oneCell">
    <xdr:from>
      <xdr:col>6</xdr:col>
      <xdr:colOff>161925</xdr:colOff>
      <xdr:row>0</xdr:row>
      <xdr:rowOff>19050</xdr:rowOff>
    </xdr:from>
    <xdr:to>
      <xdr:col>7</xdr:col>
      <xdr:colOff>138392</xdr:colOff>
      <xdr:row>0</xdr:row>
      <xdr:rowOff>599381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A49E4ED8-EDF0-49B4-BFE9-6EBB2BDBD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96125" y="19050"/>
          <a:ext cx="1024217" cy="580331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15</xdr:row>
      <xdr:rowOff>19050</xdr:rowOff>
    </xdr:from>
    <xdr:to>
      <xdr:col>8</xdr:col>
      <xdr:colOff>276225</xdr:colOff>
      <xdr:row>20</xdr:row>
      <xdr:rowOff>57150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ACF3E374-5484-4831-AA09-383A7EACF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19400"/>
          <a:ext cx="92678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38100</xdr:rowOff>
    </xdr:from>
    <xdr:to>
      <xdr:col>1</xdr:col>
      <xdr:colOff>1152525</xdr:colOff>
      <xdr:row>0</xdr:row>
      <xdr:rowOff>561975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142C9E50-42A7-46AC-B9EA-939ECA387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38100"/>
          <a:ext cx="1047750" cy="523875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</xdr:colOff>
      <xdr:row>0</xdr:row>
      <xdr:rowOff>0</xdr:rowOff>
    </xdr:from>
    <xdr:to>
      <xdr:col>7</xdr:col>
      <xdr:colOff>33617</xdr:colOff>
      <xdr:row>0</xdr:row>
      <xdr:rowOff>570806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A49E4ED8-EDF0-49B4-BFE9-6EBB2BDBD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24925" y="0"/>
          <a:ext cx="1024217" cy="57080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82</xdr:row>
      <xdr:rowOff>114300</xdr:rowOff>
    </xdr:from>
    <xdr:to>
      <xdr:col>8</xdr:col>
      <xdr:colOff>276225</xdr:colOff>
      <xdr:row>88</xdr:row>
      <xdr:rowOff>9525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ACF3E374-5484-4831-AA09-383A7EACF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573125"/>
          <a:ext cx="111442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66675</xdr:rowOff>
    </xdr:from>
    <xdr:to>
      <xdr:col>1</xdr:col>
      <xdr:colOff>1104900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142C9E50-42A7-46AC-B9EA-939ECA387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66675"/>
          <a:ext cx="1047750" cy="561975"/>
        </a:xfrm>
        <a:prstGeom prst="rect">
          <a:avLst/>
        </a:prstGeom>
      </xdr:spPr>
    </xdr:pic>
    <xdr:clientData/>
  </xdr:twoCellAnchor>
  <xdr:twoCellAnchor editAs="oneCell">
    <xdr:from>
      <xdr:col>5</xdr:col>
      <xdr:colOff>1009650</xdr:colOff>
      <xdr:row>0</xdr:row>
      <xdr:rowOff>0</xdr:rowOff>
    </xdr:from>
    <xdr:to>
      <xdr:col>6</xdr:col>
      <xdr:colOff>986117</xdr:colOff>
      <xdr:row>0</xdr:row>
      <xdr:rowOff>580331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A49E4ED8-EDF0-49B4-BFE9-6EBB2BDBD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3950" y="0"/>
          <a:ext cx="1024217" cy="580331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42</xdr:row>
      <xdr:rowOff>9525</xdr:rowOff>
    </xdr:from>
    <xdr:to>
      <xdr:col>8</xdr:col>
      <xdr:colOff>238125</xdr:colOff>
      <xdr:row>47</xdr:row>
      <xdr:rowOff>47625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ACF3E374-5484-4831-AA09-383A7EACF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00"/>
          <a:ext cx="110585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topLeftCell="A46" workbookViewId="0">
      <selection activeCell="B83" sqref="B83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41" t="s">
        <v>129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29" t="s">
        <v>59</v>
      </c>
      <c r="B5" s="6"/>
      <c r="C5" s="34">
        <f>SUM(C6:C12)</f>
        <v>92408924.730000004</v>
      </c>
      <c r="D5" s="34">
        <f>SUM(D6:D12)</f>
        <v>-1626532.12</v>
      </c>
      <c r="E5" s="34">
        <f>C5+D5</f>
        <v>90782392.609999999</v>
      </c>
      <c r="F5" s="34">
        <f>SUM(F6:F12)</f>
        <v>87340935.930000007</v>
      </c>
      <c r="G5" s="34">
        <f>SUM(G6:G12)</f>
        <v>87340935.930000007</v>
      </c>
      <c r="H5" s="34">
        <f>E5-F5</f>
        <v>3441456.6799999923</v>
      </c>
    </row>
    <row r="6" spans="1:8" x14ac:dyDescent="0.2">
      <c r="A6" s="28">
        <v>1100</v>
      </c>
      <c r="B6" s="10" t="s">
        <v>68</v>
      </c>
      <c r="C6" s="12">
        <v>52451008.149999999</v>
      </c>
      <c r="D6" s="12">
        <v>-10593605.52</v>
      </c>
      <c r="E6" s="12">
        <f t="shared" ref="E6:E69" si="0">C6+D6</f>
        <v>41857402.629999995</v>
      </c>
      <c r="F6" s="12">
        <v>41854121.840000004</v>
      </c>
      <c r="G6" s="12">
        <v>41854121.840000004</v>
      </c>
      <c r="H6" s="12">
        <f t="shared" ref="H6:H69" si="1">E6-F6</f>
        <v>3280.7899999916553</v>
      </c>
    </row>
    <row r="7" spans="1:8" x14ac:dyDescent="0.2">
      <c r="A7" s="28">
        <v>1200</v>
      </c>
      <c r="B7" s="10" t="s">
        <v>69</v>
      </c>
      <c r="C7" s="12">
        <v>5548837.2000000002</v>
      </c>
      <c r="D7" s="12">
        <v>5782088.8899999997</v>
      </c>
      <c r="E7" s="12">
        <f t="shared" si="0"/>
        <v>11330926.09</v>
      </c>
      <c r="F7" s="12">
        <v>10404927.99</v>
      </c>
      <c r="G7" s="12">
        <v>10404927.99</v>
      </c>
      <c r="H7" s="12">
        <f t="shared" si="1"/>
        <v>925998.09999999963</v>
      </c>
    </row>
    <row r="8" spans="1:8" x14ac:dyDescent="0.2">
      <c r="A8" s="28">
        <v>1300</v>
      </c>
      <c r="B8" s="10" t="s">
        <v>70</v>
      </c>
      <c r="C8" s="12">
        <v>9570483.9000000004</v>
      </c>
      <c r="D8" s="12">
        <v>-1052423.6399999999</v>
      </c>
      <c r="E8" s="12">
        <f t="shared" si="0"/>
        <v>8518060.2599999998</v>
      </c>
      <c r="F8" s="12">
        <v>7506894.5199999996</v>
      </c>
      <c r="G8" s="12">
        <v>7506894.5199999996</v>
      </c>
      <c r="H8" s="12">
        <f t="shared" si="1"/>
        <v>1011165.7400000002</v>
      </c>
    </row>
    <row r="9" spans="1:8" x14ac:dyDescent="0.2">
      <c r="A9" s="28">
        <v>1400</v>
      </c>
      <c r="B9" s="10" t="s">
        <v>34</v>
      </c>
      <c r="C9" s="12">
        <v>8151709.75</v>
      </c>
      <c r="D9" s="12">
        <v>-2037121.37</v>
      </c>
      <c r="E9" s="12">
        <f t="shared" si="0"/>
        <v>6114588.3799999999</v>
      </c>
      <c r="F9" s="12">
        <v>5443613.1799999997</v>
      </c>
      <c r="G9" s="12">
        <v>5443613.1799999997</v>
      </c>
      <c r="H9" s="12">
        <f t="shared" si="1"/>
        <v>670975.20000000019</v>
      </c>
    </row>
    <row r="10" spans="1:8" x14ac:dyDescent="0.2">
      <c r="A10" s="28">
        <v>1500</v>
      </c>
      <c r="B10" s="10" t="s">
        <v>71</v>
      </c>
      <c r="C10" s="12">
        <v>16686885.73</v>
      </c>
      <c r="D10" s="12">
        <v>6274529.5199999996</v>
      </c>
      <c r="E10" s="12">
        <f t="shared" si="0"/>
        <v>22961415.25</v>
      </c>
      <c r="F10" s="12">
        <v>22131378.399999999</v>
      </c>
      <c r="G10" s="12">
        <v>22131378.399999999</v>
      </c>
      <c r="H10" s="12">
        <f t="shared" si="1"/>
        <v>830036.85000000149</v>
      </c>
    </row>
    <row r="11" spans="1:8" x14ac:dyDescent="0.2">
      <c r="A11" s="28">
        <v>1600</v>
      </c>
      <c r="B11" s="10" t="s">
        <v>35</v>
      </c>
      <c r="C11" s="12">
        <v>0</v>
      </c>
      <c r="D11" s="12">
        <v>0</v>
      </c>
      <c r="E11" s="12">
        <f t="shared" si="0"/>
        <v>0</v>
      </c>
      <c r="F11" s="12">
        <v>0</v>
      </c>
      <c r="G11" s="12">
        <v>0</v>
      </c>
      <c r="H11" s="12">
        <f t="shared" si="1"/>
        <v>0</v>
      </c>
    </row>
    <row r="12" spans="1:8" x14ac:dyDescent="0.2">
      <c r="A12" s="28">
        <v>1700</v>
      </c>
      <c r="B12" s="10" t="s">
        <v>72</v>
      </c>
      <c r="C12" s="12">
        <v>0</v>
      </c>
      <c r="D12" s="12">
        <v>0</v>
      </c>
      <c r="E12" s="12">
        <f t="shared" si="0"/>
        <v>0</v>
      </c>
      <c r="F12" s="12">
        <v>0</v>
      </c>
      <c r="G12" s="12">
        <v>0</v>
      </c>
      <c r="H12" s="12">
        <f t="shared" si="1"/>
        <v>0</v>
      </c>
    </row>
    <row r="13" spans="1:8" x14ac:dyDescent="0.2">
      <c r="A13" s="29" t="s">
        <v>60</v>
      </c>
      <c r="B13" s="6"/>
      <c r="C13" s="35">
        <f>SUM(C14:C22)</f>
        <v>10262997.279999999</v>
      </c>
      <c r="D13" s="35">
        <f>SUM(D14:D22)</f>
        <v>5053484.12</v>
      </c>
      <c r="E13" s="35">
        <f t="shared" si="0"/>
        <v>15316481.399999999</v>
      </c>
      <c r="F13" s="35">
        <f>SUM(F14:F22)</f>
        <v>13863050.940000001</v>
      </c>
      <c r="G13" s="35">
        <f>SUM(G14:G22)</f>
        <v>12912661.66</v>
      </c>
      <c r="H13" s="35">
        <f t="shared" si="1"/>
        <v>1453430.4599999972</v>
      </c>
    </row>
    <row r="14" spans="1:8" x14ac:dyDescent="0.2">
      <c r="A14" s="28">
        <v>2100</v>
      </c>
      <c r="B14" s="10" t="s">
        <v>73</v>
      </c>
      <c r="C14" s="12">
        <v>2384500</v>
      </c>
      <c r="D14" s="12">
        <v>93923</v>
      </c>
      <c r="E14" s="12">
        <f t="shared" si="0"/>
        <v>2478423</v>
      </c>
      <c r="F14" s="12">
        <v>2277174.52</v>
      </c>
      <c r="G14" s="12">
        <v>2262829</v>
      </c>
      <c r="H14" s="12">
        <f t="shared" si="1"/>
        <v>201248.47999999998</v>
      </c>
    </row>
    <row r="15" spans="1:8" x14ac:dyDescent="0.2">
      <c r="A15" s="28">
        <v>2200</v>
      </c>
      <c r="B15" s="10" t="s">
        <v>74</v>
      </c>
      <c r="C15" s="12">
        <v>676500</v>
      </c>
      <c r="D15" s="12">
        <v>432123.8</v>
      </c>
      <c r="E15" s="12">
        <f t="shared" si="0"/>
        <v>1108623.8</v>
      </c>
      <c r="F15" s="12">
        <v>1097737.6200000001</v>
      </c>
      <c r="G15" s="12">
        <v>966971.51</v>
      </c>
      <c r="H15" s="12">
        <f t="shared" si="1"/>
        <v>10886.179999999935</v>
      </c>
    </row>
    <row r="16" spans="1:8" x14ac:dyDescent="0.2">
      <c r="A16" s="28">
        <v>2300</v>
      </c>
      <c r="B16" s="10" t="s">
        <v>75</v>
      </c>
      <c r="C16" s="12">
        <v>0</v>
      </c>
      <c r="D16" s="12">
        <v>0</v>
      </c>
      <c r="E16" s="12">
        <f t="shared" si="0"/>
        <v>0</v>
      </c>
      <c r="F16" s="12">
        <v>0</v>
      </c>
      <c r="G16" s="12">
        <v>0</v>
      </c>
      <c r="H16" s="12">
        <f t="shared" si="1"/>
        <v>0</v>
      </c>
    </row>
    <row r="17" spans="1:8" x14ac:dyDescent="0.2">
      <c r="A17" s="28">
        <v>2400</v>
      </c>
      <c r="B17" s="10" t="s">
        <v>76</v>
      </c>
      <c r="C17" s="12">
        <v>2173000</v>
      </c>
      <c r="D17" s="12">
        <v>1402591.92</v>
      </c>
      <c r="E17" s="12">
        <f t="shared" si="0"/>
        <v>3575591.92</v>
      </c>
      <c r="F17" s="12">
        <v>2770322.94</v>
      </c>
      <c r="G17" s="12">
        <v>2482969.23</v>
      </c>
      <c r="H17" s="12">
        <f t="shared" si="1"/>
        <v>805268.98</v>
      </c>
    </row>
    <row r="18" spans="1:8" x14ac:dyDescent="0.2">
      <c r="A18" s="28">
        <v>2500</v>
      </c>
      <c r="B18" s="10" t="s">
        <v>77</v>
      </c>
      <c r="C18" s="12">
        <v>79000</v>
      </c>
      <c r="D18" s="12">
        <v>-5925.33</v>
      </c>
      <c r="E18" s="12">
        <f t="shared" si="0"/>
        <v>73074.67</v>
      </c>
      <c r="F18" s="12">
        <v>18508.330000000002</v>
      </c>
      <c r="G18" s="12">
        <v>14523.33</v>
      </c>
      <c r="H18" s="12">
        <f t="shared" si="1"/>
        <v>54566.34</v>
      </c>
    </row>
    <row r="19" spans="1:8" x14ac:dyDescent="0.2">
      <c r="A19" s="28">
        <v>2600</v>
      </c>
      <c r="B19" s="10" t="s">
        <v>78</v>
      </c>
      <c r="C19" s="12">
        <v>3527739.78</v>
      </c>
      <c r="D19" s="12">
        <v>1540917.24</v>
      </c>
      <c r="E19" s="12">
        <f t="shared" si="0"/>
        <v>5068657.0199999996</v>
      </c>
      <c r="F19" s="12">
        <v>4927279.5999999996</v>
      </c>
      <c r="G19" s="12">
        <v>4927279.5999999996</v>
      </c>
      <c r="H19" s="12">
        <f t="shared" si="1"/>
        <v>141377.41999999993</v>
      </c>
    </row>
    <row r="20" spans="1:8" x14ac:dyDescent="0.2">
      <c r="A20" s="28">
        <v>2700</v>
      </c>
      <c r="B20" s="10" t="s">
        <v>79</v>
      </c>
      <c r="C20" s="12">
        <v>480000</v>
      </c>
      <c r="D20" s="12">
        <v>357685.54</v>
      </c>
      <c r="E20" s="12">
        <f t="shared" si="0"/>
        <v>837685.54</v>
      </c>
      <c r="F20" s="12">
        <v>747685.54</v>
      </c>
      <c r="G20" s="12">
        <v>726573.54</v>
      </c>
      <c r="H20" s="12">
        <f t="shared" si="1"/>
        <v>90000</v>
      </c>
    </row>
    <row r="21" spans="1:8" x14ac:dyDescent="0.2">
      <c r="A21" s="28">
        <v>2800</v>
      </c>
      <c r="B21" s="10" t="s">
        <v>80</v>
      </c>
      <c r="C21" s="12">
        <v>0</v>
      </c>
      <c r="D21" s="12">
        <v>0</v>
      </c>
      <c r="E21" s="12">
        <f t="shared" si="0"/>
        <v>0</v>
      </c>
      <c r="F21" s="12">
        <v>0</v>
      </c>
      <c r="G21" s="12">
        <v>0</v>
      </c>
      <c r="H21" s="12">
        <f t="shared" si="1"/>
        <v>0</v>
      </c>
    </row>
    <row r="22" spans="1:8" x14ac:dyDescent="0.2">
      <c r="A22" s="28">
        <v>2900</v>
      </c>
      <c r="B22" s="10" t="s">
        <v>81</v>
      </c>
      <c r="C22" s="12">
        <v>942257.5</v>
      </c>
      <c r="D22" s="12">
        <v>1232167.95</v>
      </c>
      <c r="E22" s="12">
        <f t="shared" si="0"/>
        <v>2174425.4500000002</v>
      </c>
      <c r="F22" s="12">
        <v>2024342.39</v>
      </c>
      <c r="G22" s="12">
        <v>1531515.45</v>
      </c>
      <c r="H22" s="12">
        <f t="shared" si="1"/>
        <v>150083.06000000029</v>
      </c>
    </row>
    <row r="23" spans="1:8" x14ac:dyDescent="0.2">
      <c r="A23" s="29" t="s">
        <v>61</v>
      </c>
      <c r="B23" s="6"/>
      <c r="C23" s="35">
        <f>SUM(C24:C32)</f>
        <v>23047200</v>
      </c>
      <c r="D23" s="35">
        <f>SUM(D24:D32)</f>
        <v>12151787.290000001</v>
      </c>
      <c r="E23" s="35">
        <f t="shared" si="0"/>
        <v>35198987.289999999</v>
      </c>
      <c r="F23" s="35">
        <f>SUM(F24:F32)</f>
        <v>31424733.809999999</v>
      </c>
      <c r="G23" s="35">
        <f>SUM(G24:G32)</f>
        <v>29938851.450000003</v>
      </c>
      <c r="H23" s="35">
        <f t="shared" si="1"/>
        <v>3774253.4800000004</v>
      </c>
    </row>
    <row r="24" spans="1:8" x14ac:dyDescent="0.2">
      <c r="A24" s="28">
        <v>3100</v>
      </c>
      <c r="B24" s="10" t="s">
        <v>82</v>
      </c>
      <c r="C24" s="12">
        <v>7868000</v>
      </c>
      <c r="D24" s="12">
        <v>6162478.5300000003</v>
      </c>
      <c r="E24" s="12">
        <f t="shared" si="0"/>
        <v>14030478.530000001</v>
      </c>
      <c r="F24" s="12">
        <v>13420520.49</v>
      </c>
      <c r="G24" s="12">
        <v>13420520.49</v>
      </c>
      <c r="H24" s="12">
        <f t="shared" si="1"/>
        <v>609958.04000000097</v>
      </c>
    </row>
    <row r="25" spans="1:8" x14ac:dyDescent="0.2">
      <c r="A25" s="28">
        <v>3200</v>
      </c>
      <c r="B25" s="10" t="s">
        <v>83</v>
      </c>
      <c r="C25" s="12">
        <v>2489000</v>
      </c>
      <c r="D25" s="12">
        <v>-663401</v>
      </c>
      <c r="E25" s="12">
        <f t="shared" si="0"/>
        <v>1825599</v>
      </c>
      <c r="F25" s="12">
        <v>1473450.61</v>
      </c>
      <c r="G25" s="12">
        <v>1473450.61</v>
      </c>
      <c r="H25" s="12">
        <f t="shared" si="1"/>
        <v>352148.3899999999</v>
      </c>
    </row>
    <row r="26" spans="1:8" x14ac:dyDescent="0.2">
      <c r="A26" s="28">
        <v>3300</v>
      </c>
      <c r="B26" s="10" t="s">
        <v>84</v>
      </c>
      <c r="C26" s="12">
        <v>1785000</v>
      </c>
      <c r="D26" s="12">
        <v>4354035.6100000003</v>
      </c>
      <c r="E26" s="12">
        <f t="shared" si="0"/>
        <v>6139035.6100000003</v>
      </c>
      <c r="F26" s="12">
        <v>4261417.62</v>
      </c>
      <c r="G26" s="12">
        <v>3478163.64</v>
      </c>
      <c r="H26" s="12">
        <f t="shared" si="1"/>
        <v>1877617.9900000002</v>
      </c>
    </row>
    <row r="27" spans="1:8" x14ac:dyDescent="0.2">
      <c r="A27" s="28">
        <v>3400</v>
      </c>
      <c r="B27" s="10" t="s">
        <v>85</v>
      </c>
      <c r="C27" s="12">
        <v>250000</v>
      </c>
      <c r="D27" s="12">
        <v>-235823.41</v>
      </c>
      <c r="E27" s="12">
        <f t="shared" si="0"/>
        <v>14176.589999999997</v>
      </c>
      <c r="F27" s="12">
        <v>14173.59</v>
      </c>
      <c r="G27" s="12">
        <v>14173.59</v>
      </c>
      <c r="H27" s="12">
        <f t="shared" si="1"/>
        <v>2.999999999996362</v>
      </c>
    </row>
    <row r="28" spans="1:8" x14ac:dyDescent="0.2">
      <c r="A28" s="28">
        <v>3500</v>
      </c>
      <c r="B28" s="10" t="s">
        <v>86</v>
      </c>
      <c r="C28" s="12">
        <v>4738200</v>
      </c>
      <c r="D28" s="12">
        <v>2485785.41</v>
      </c>
      <c r="E28" s="12">
        <f t="shared" si="0"/>
        <v>7223985.4100000001</v>
      </c>
      <c r="F28" s="12">
        <v>6329838.9900000002</v>
      </c>
      <c r="G28" s="12">
        <v>6082138.9900000002</v>
      </c>
      <c r="H28" s="12">
        <f t="shared" si="1"/>
        <v>894146.41999999993</v>
      </c>
    </row>
    <row r="29" spans="1:8" x14ac:dyDescent="0.2">
      <c r="A29" s="28">
        <v>3600</v>
      </c>
      <c r="B29" s="10" t="s">
        <v>87</v>
      </c>
      <c r="C29" s="12">
        <v>899500</v>
      </c>
      <c r="D29" s="12">
        <v>1026248.6</v>
      </c>
      <c r="E29" s="12">
        <f t="shared" si="0"/>
        <v>1925748.6</v>
      </c>
      <c r="F29" s="12">
        <v>1925730.23</v>
      </c>
      <c r="G29" s="12">
        <v>1925730.23</v>
      </c>
      <c r="H29" s="12">
        <f t="shared" si="1"/>
        <v>18.370000000111759</v>
      </c>
    </row>
    <row r="30" spans="1:8" x14ac:dyDescent="0.2">
      <c r="A30" s="28">
        <v>3700</v>
      </c>
      <c r="B30" s="10" t="s">
        <v>88</v>
      </c>
      <c r="C30" s="12">
        <v>251000</v>
      </c>
      <c r="D30" s="12">
        <v>35738.47</v>
      </c>
      <c r="E30" s="12">
        <f t="shared" si="0"/>
        <v>286738.46999999997</v>
      </c>
      <c r="F30" s="12">
        <v>277050.3</v>
      </c>
      <c r="G30" s="12">
        <v>238608.92</v>
      </c>
      <c r="H30" s="12">
        <f t="shared" si="1"/>
        <v>9688.1699999999837</v>
      </c>
    </row>
    <row r="31" spans="1:8" x14ac:dyDescent="0.2">
      <c r="A31" s="28">
        <v>3800</v>
      </c>
      <c r="B31" s="10" t="s">
        <v>89</v>
      </c>
      <c r="C31" s="12">
        <v>2960000</v>
      </c>
      <c r="D31" s="12">
        <v>678412.08</v>
      </c>
      <c r="E31" s="12">
        <f t="shared" si="0"/>
        <v>3638412.08</v>
      </c>
      <c r="F31" s="12">
        <v>3608119.97</v>
      </c>
      <c r="G31" s="12">
        <v>3191632.97</v>
      </c>
      <c r="H31" s="12">
        <f t="shared" si="1"/>
        <v>30292.10999999987</v>
      </c>
    </row>
    <row r="32" spans="1:8" x14ac:dyDescent="0.2">
      <c r="A32" s="28">
        <v>3900</v>
      </c>
      <c r="B32" s="10" t="s">
        <v>18</v>
      </c>
      <c r="C32" s="12">
        <v>1806500</v>
      </c>
      <c r="D32" s="12">
        <v>-1691687</v>
      </c>
      <c r="E32" s="12">
        <f t="shared" si="0"/>
        <v>114813</v>
      </c>
      <c r="F32" s="12">
        <v>114432.01</v>
      </c>
      <c r="G32" s="12">
        <v>114432.01</v>
      </c>
      <c r="H32" s="12">
        <f t="shared" si="1"/>
        <v>380.99000000000524</v>
      </c>
    </row>
    <row r="33" spans="1:8" x14ac:dyDescent="0.2">
      <c r="A33" s="29" t="s">
        <v>62</v>
      </c>
      <c r="B33" s="6"/>
      <c r="C33" s="35">
        <f>SUM(C34:C42)</f>
        <v>16977190.969999999</v>
      </c>
      <c r="D33" s="35">
        <f>SUM(D34:D42)</f>
        <v>19307425.859999999</v>
      </c>
      <c r="E33" s="35">
        <f t="shared" si="0"/>
        <v>36284616.829999998</v>
      </c>
      <c r="F33" s="35">
        <f>SUM(F34:F42)</f>
        <v>34478721.149999999</v>
      </c>
      <c r="G33" s="35">
        <f>SUM(G34:G42)</f>
        <v>34008167.120000005</v>
      </c>
      <c r="H33" s="35">
        <f t="shared" si="1"/>
        <v>1805895.6799999997</v>
      </c>
    </row>
    <row r="34" spans="1:8" x14ac:dyDescent="0.2">
      <c r="A34" s="28">
        <v>4100</v>
      </c>
      <c r="B34" s="10" t="s">
        <v>90</v>
      </c>
      <c r="C34" s="12">
        <v>11902500</v>
      </c>
      <c r="D34" s="12">
        <v>1874511.3</v>
      </c>
      <c r="E34" s="12">
        <f t="shared" si="0"/>
        <v>13777011.300000001</v>
      </c>
      <c r="F34" s="12">
        <v>13768269.359999999</v>
      </c>
      <c r="G34" s="12">
        <v>13768269.359999999</v>
      </c>
      <c r="H34" s="12">
        <f t="shared" si="1"/>
        <v>8741.9400000013411</v>
      </c>
    </row>
    <row r="35" spans="1:8" x14ac:dyDescent="0.2">
      <c r="A35" s="28">
        <v>4200</v>
      </c>
      <c r="B35" s="10" t="s">
        <v>91</v>
      </c>
      <c r="C35" s="12">
        <v>0</v>
      </c>
      <c r="D35" s="12">
        <v>0</v>
      </c>
      <c r="E35" s="12">
        <f t="shared" si="0"/>
        <v>0</v>
      </c>
      <c r="F35" s="12">
        <v>0</v>
      </c>
      <c r="G35" s="12">
        <v>0</v>
      </c>
      <c r="H35" s="12">
        <f t="shared" si="1"/>
        <v>0</v>
      </c>
    </row>
    <row r="36" spans="1:8" x14ac:dyDescent="0.2">
      <c r="A36" s="28">
        <v>4300</v>
      </c>
      <c r="B36" s="10" t="s">
        <v>92</v>
      </c>
      <c r="C36" s="12">
        <v>0</v>
      </c>
      <c r="D36" s="12">
        <v>0</v>
      </c>
      <c r="E36" s="12">
        <f t="shared" si="0"/>
        <v>0</v>
      </c>
      <c r="F36" s="12">
        <v>0</v>
      </c>
      <c r="G36" s="12">
        <v>0</v>
      </c>
      <c r="H36" s="12">
        <f t="shared" si="1"/>
        <v>0</v>
      </c>
    </row>
    <row r="37" spans="1:8" x14ac:dyDescent="0.2">
      <c r="A37" s="28">
        <v>4400</v>
      </c>
      <c r="B37" s="10" t="s">
        <v>93</v>
      </c>
      <c r="C37" s="12">
        <v>5074690.97</v>
      </c>
      <c r="D37" s="12">
        <v>17432914.559999999</v>
      </c>
      <c r="E37" s="12">
        <f t="shared" si="0"/>
        <v>22507605.529999997</v>
      </c>
      <c r="F37" s="12">
        <v>20710451.789999999</v>
      </c>
      <c r="G37" s="12">
        <v>20239897.760000002</v>
      </c>
      <c r="H37" s="12">
        <f t="shared" si="1"/>
        <v>1797153.7399999984</v>
      </c>
    </row>
    <row r="38" spans="1:8" x14ac:dyDescent="0.2">
      <c r="A38" s="28">
        <v>4500</v>
      </c>
      <c r="B38" s="10" t="s">
        <v>40</v>
      </c>
      <c r="C38" s="12">
        <v>0</v>
      </c>
      <c r="D38" s="12">
        <v>0</v>
      </c>
      <c r="E38" s="12">
        <f t="shared" si="0"/>
        <v>0</v>
      </c>
      <c r="F38" s="12">
        <v>0</v>
      </c>
      <c r="G38" s="12">
        <v>0</v>
      </c>
      <c r="H38" s="12">
        <f t="shared" si="1"/>
        <v>0</v>
      </c>
    </row>
    <row r="39" spans="1:8" x14ac:dyDescent="0.2">
      <c r="A39" s="28">
        <v>4600</v>
      </c>
      <c r="B39" s="10" t="s">
        <v>94</v>
      </c>
      <c r="C39" s="12">
        <v>0</v>
      </c>
      <c r="D39" s="12">
        <v>0</v>
      </c>
      <c r="E39" s="12">
        <f t="shared" si="0"/>
        <v>0</v>
      </c>
      <c r="F39" s="12">
        <v>0</v>
      </c>
      <c r="G39" s="12">
        <v>0</v>
      </c>
      <c r="H39" s="12">
        <f t="shared" si="1"/>
        <v>0</v>
      </c>
    </row>
    <row r="40" spans="1:8" x14ac:dyDescent="0.2">
      <c r="A40" s="28">
        <v>4700</v>
      </c>
      <c r="B40" s="10" t="s">
        <v>95</v>
      </c>
      <c r="C40" s="12">
        <v>0</v>
      </c>
      <c r="D40" s="12">
        <v>0</v>
      </c>
      <c r="E40" s="12">
        <f t="shared" si="0"/>
        <v>0</v>
      </c>
      <c r="F40" s="12">
        <v>0</v>
      </c>
      <c r="G40" s="12">
        <v>0</v>
      </c>
      <c r="H40" s="12">
        <f t="shared" si="1"/>
        <v>0</v>
      </c>
    </row>
    <row r="41" spans="1:8" x14ac:dyDescent="0.2">
      <c r="A41" s="28">
        <v>4800</v>
      </c>
      <c r="B41" s="10" t="s">
        <v>36</v>
      </c>
      <c r="C41" s="12">
        <v>0</v>
      </c>
      <c r="D41" s="12">
        <v>0</v>
      </c>
      <c r="E41" s="12">
        <f t="shared" si="0"/>
        <v>0</v>
      </c>
      <c r="F41" s="12">
        <v>0</v>
      </c>
      <c r="G41" s="12">
        <v>0</v>
      </c>
      <c r="H41" s="12">
        <f t="shared" si="1"/>
        <v>0</v>
      </c>
    </row>
    <row r="42" spans="1:8" x14ac:dyDescent="0.2">
      <c r="A42" s="28">
        <v>4900</v>
      </c>
      <c r="B42" s="10" t="s">
        <v>96</v>
      </c>
      <c r="C42" s="12">
        <v>0</v>
      </c>
      <c r="D42" s="12">
        <v>0</v>
      </c>
      <c r="E42" s="12">
        <f t="shared" si="0"/>
        <v>0</v>
      </c>
      <c r="F42" s="12">
        <v>0</v>
      </c>
      <c r="G42" s="12">
        <v>0</v>
      </c>
      <c r="H42" s="12">
        <f t="shared" si="1"/>
        <v>0</v>
      </c>
    </row>
    <row r="43" spans="1:8" x14ac:dyDescent="0.2">
      <c r="A43" s="29" t="s">
        <v>63</v>
      </c>
      <c r="B43" s="6"/>
      <c r="C43" s="35">
        <f>SUM(C44:C52)</f>
        <v>2668000</v>
      </c>
      <c r="D43" s="35">
        <f>SUM(D44:D52)</f>
        <v>-385200.94000000006</v>
      </c>
      <c r="E43" s="35">
        <f t="shared" si="0"/>
        <v>2282799.06</v>
      </c>
      <c r="F43" s="35">
        <f>SUM(F44:F52)</f>
        <v>2199254.3199999998</v>
      </c>
      <c r="G43" s="35">
        <f>SUM(G44:G52)</f>
        <v>1998465.28</v>
      </c>
      <c r="H43" s="35">
        <f t="shared" si="1"/>
        <v>83544.740000000224</v>
      </c>
    </row>
    <row r="44" spans="1:8" x14ac:dyDescent="0.2">
      <c r="A44" s="28">
        <v>5100</v>
      </c>
      <c r="B44" s="10" t="s">
        <v>97</v>
      </c>
      <c r="C44" s="12">
        <v>145000</v>
      </c>
      <c r="D44" s="12">
        <v>571954.19999999995</v>
      </c>
      <c r="E44" s="12">
        <f t="shared" si="0"/>
        <v>716954.2</v>
      </c>
      <c r="F44" s="12">
        <v>716954.2</v>
      </c>
      <c r="G44" s="12">
        <v>716954.2</v>
      </c>
      <c r="H44" s="12">
        <f t="shared" si="1"/>
        <v>0</v>
      </c>
    </row>
    <row r="45" spans="1:8" x14ac:dyDescent="0.2">
      <c r="A45" s="28">
        <v>5200</v>
      </c>
      <c r="B45" s="10" t="s">
        <v>98</v>
      </c>
      <c r="C45" s="12">
        <v>0</v>
      </c>
      <c r="D45" s="12">
        <v>13500</v>
      </c>
      <c r="E45" s="12">
        <f t="shared" si="0"/>
        <v>13500</v>
      </c>
      <c r="F45" s="12">
        <v>13500</v>
      </c>
      <c r="G45" s="12">
        <v>13500</v>
      </c>
      <c r="H45" s="12">
        <f t="shared" si="1"/>
        <v>0</v>
      </c>
    </row>
    <row r="46" spans="1:8" x14ac:dyDescent="0.2">
      <c r="A46" s="28">
        <v>5300</v>
      </c>
      <c r="B46" s="10" t="s">
        <v>99</v>
      </c>
      <c r="C46" s="12">
        <v>0</v>
      </c>
      <c r="D46" s="12">
        <v>0</v>
      </c>
      <c r="E46" s="12">
        <f t="shared" si="0"/>
        <v>0</v>
      </c>
      <c r="F46" s="12">
        <v>0</v>
      </c>
      <c r="G46" s="12">
        <v>0</v>
      </c>
      <c r="H46" s="12">
        <f t="shared" si="1"/>
        <v>0</v>
      </c>
    </row>
    <row r="47" spans="1:8" x14ac:dyDescent="0.2">
      <c r="A47" s="28">
        <v>5400</v>
      </c>
      <c r="B47" s="10" t="s">
        <v>100</v>
      </c>
      <c r="C47" s="12">
        <v>0</v>
      </c>
      <c r="D47" s="12">
        <v>986000</v>
      </c>
      <c r="E47" s="12">
        <f t="shared" si="0"/>
        <v>986000</v>
      </c>
      <c r="F47" s="12">
        <v>986000</v>
      </c>
      <c r="G47" s="12">
        <v>986000</v>
      </c>
      <c r="H47" s="12">
        <f t="shared" si="1"/>
        <v>0</v>
      </c>
    </row>
    <row r="48" spans="1:8" x14ac:dyDescent="0.2">
      <c r="A48" s="28">
        <v>5500</v>
      </c>
      <c r="B48" s="10" t="s">
        <v>101</v>
      </c>
      <c r="C48" s="12">
        <v>0</v>
      </c>
      <c r="D48" s="12">
        <v>0</v>
      </c>
      <c r="E48" s="12">
        <f t="shared" si="0"/>
        <v>0</v>
      </c>
      <c r="F48" s="12">
        <v>0</v>
      </c>
      <c r="G48" s="12">
        <v>0</v>
      </c>
      <c r="H48" s="12">
        <f t="shared" si="1"/>
        <v>0</v>
      </c>
    </row>
    <row r="49" spans="1:8" x14ac:dyDescent="0.2">
      <c r="A49" s="28">
        <v>5600</v>
      </c>
      <c r="B49" s="10" t="s">
        <v>102</v>
      </c>
      <c r="C49" s="12">
        <v>1273000</v>
      </c>
      <c r="D49" s="12">
        <v>-706655.14</v>
      </c>
      <c r="E49" s="12">
        <f t="shared" si="0"/>
        <v>566344.86</v>
      </c>
      <c r="F49" s="12">
        <v>482800.12</v>
      </c>
      <c r="G49" s="12">
        <v>282011.08</v>
      </c>
      <c r="H49" s="12">
        <f t="shared" si="1"/>
        <v>83544.739999999991</v>
      </c>
    </row>
    <row r="50" spans="1:8" x14ac:dyDescent="0.2">
      <c r="A50" s="28">
        <v>5700</v>
      </c>
      <c r="B50" s="10" t="s">
        <v>103</v>
      </c>
      <c r="C50" s="12">
        <v>0</v>
      </c>
      <c r="D50" s="12">
        <v>0</v>
      </c>
      <c r="E50" s="12">
        <f t="shared" si="0"/>
        <v>0</v>
      </c>
      <c r="F50" s="12">
        <v>0</v>
      </c>
      <c r="G50" s="12">
        <v>0</v>
      </c>
      <c r="H50" s="12">
        <f t="shared" si="1"/>
        <v>0</v>
      </c>
    </row>
    <row r="51" spans="1:8" x14ac:dyDescent="0.2">
      <c r="A51" s="28">
        <v>5800</v>
      </c>
      <c r="B51" s="10" t="s">
        <v>104</v>
      </c>
      <c r="C51" s="12">
        <v>1250000</v>
      </c>
      <c r="D51" s="12">
        <v>-1250000</v>
      </c>
      <c r="E51" s="12">
        <f t="shared" si="0"/>
        <v>0</v>
      </c>
      <c r="F51" s="12">
        <v>0</v>
      </c>
      <c r="G51" s="12">
        <v>0</v>
      </c>
      <c r="H51" s="12">
        <f t="shared" si="1"/>
        <v>0</v>
      </c>
    </row>
    <row r="52" spans="1:8" x14ac:dyDescent="0.2">
      <c r="A52" s="28">
        <v>5900</v>
      </c>
      <c r="B52" s="10" t="s">
        <v>105</v>
      </c>
      <c r="C52" s="12">
        <v>0</v>
      </c>
      <c r="D52" s="12">
        <v>0</v>
      </c>
      <c r="E52" s="12">
        <f t="shared" si="0"/>
        <v>0</v>
      </c>
      <c r="F52" s="12">
        <v>0</v>
      </c>
      <c r="G52" s="12">
        <v>0</v>
      </c>
      <c r="H52" s="12">
        <f t="shared" si="1"/>
        <v>0</v>
      </c>
    </row>
    <row r="53" spans="1:8" x14ac:dyDescent="0.2">
      <c r="A53" s="29" t="s">
        <v>64</v>
      </c>
      <c r="B53" s="6"/>
      <c r="C53" s="35">
        <f>SUM(C54:C56)</f>
        <v>42289815.159999996</v>
      </c>
      <c r="D53" s="35">
        <f>SUM(D54:D56)</f>
        <v>18313042.239999998</v>
      </c>
      <c r="E53" s="35">
        <f t="shared" si="0"/>
        <v>60602857.399999991</v>
      </c>
      <c r="F53" s="35">
        <f>SUM(F54:F56)</f>
        <v>37783796.140000001</v>
      </c>
      <c r="G53" s="35">
        <f>SUM(G54:G56)</f>
        <v>37771851.200000003</v>
      </c>
      <c r="H53" s="35">
        <f t="shared" si="1"/>
        <v>22819061.25999999</v>
      </c>
    </row>
    <row r="54" spans="1:8" x14ac:dyDescent="0.2">
      <c r="A54" s="28">
        <v>6100</v>
      </c>
      <c r="B54" s="10" t="s">
        <v>106</v>
      </c>
      <c r="C54" s="12">
        <v>42289815.159999996</v>
      </c>
      <c r="D54" s="12">
        <v>18313042.239999998</v>
      </c>
      <c r="E54" s="12">
        <f t="shared" si="0"/>
        <v>60602857.399999991</v>
      </c>
      <c r="F54" s="12">
        <v>37783796.140000001</v>
      </c>
      <c r="G54" s="12">
        <v>37771851.200000003</v>
      </c>
      <c r="H54" s="12">
        <f t="shared" si="1"/>
        <v>22819061.25999999</v>
      </c>
    </row>
    <row r="55" spans="1:8" x14ac:dyDescent="0.2">
      <c r="A55" s="28">
        <v>6200</v>
      </c>
      <c r="B55" s="10" t="s">
        <v>107</v>
      </c>
      <c r="C55" s="12">
        <v>0</v>
      </c>
      <c r="D55" s="12">
        <v>0</v>
      </c>
      <c r="E55" s="12">
        <f t="shared" si="0"/>
        <v>0</v>
      </c>
      <c r="F55" s="12">
        <v>0</v>
      </c>
      <c r="G55" s="12">
        <v>0</v>
      </c>
      <c r="H55" s="12">
        <f t="shared" si="1"/>
        <v>0</v>
      </c>
    </row>
    <row r="56" spans="1:8" x14ac:dyDescent="0.2">
      <c r="A56" s="28">
        <v>6300</v>
      </c>
      <c r="B56" s="10" t="s">
        <v>108</v>
      </c>
      <c r="C56" s="12">
        <v>0</v>
      </c>
      <c r="D56" s="12">
        <v>0</v>
      </c>
      <c r="E56" s="12">
        <f t="shared" si="0"/>
        <v>0</v>
      </c>
      <c r="F56" s="12">
        <v>0</v>
      </c>
      <c r="G56" s="12">
        <v>0</v>
      </c>
      <c r="H56" s="12">
        <f t="shared" si="1"/>
        <v>0</v>
      </c>
    </row>
    <row r="57" spans="1:8" x14ac:dyDescent="0.2">
      <c r="A57" s="29" t="s">
        <v>65</v>
      </c>
      <c r="B57" s="6"/>
      <c r="C57" s="35">
        <f>SUM(C58:C64)</f>
        <v>0</v>
      </c>
      <c r="D57" s="35">
        <f>SUM(D58:D64)</f>
        <v>0</v>
      </c>
      <c r="E57" s="35">
        <f t="shared" si="0"/>
        <v>0</v>
      </c>
      <c r="F57" s="35">
        <f>SUM(F58:F64)</f>
        <v>0</v>
      </c>
      <c r="G57" s="35">
        <f>SUM(G58:G64)</f>
        <v>0</v>
      </c>
      <c r="H57" s="35">
        <f t="shared" si="1"/>
        <v>0</v>
      </c>
    </row>
    <row r="58" spans="1:8" x14ac:dyDescent="0.2">
      <c r="A58" s="28">
        <v>7100</v>
      </c>
      <c r="B58" s="10" t="s">
        <v>109</v>
      </c>
      <c r="C58" s="12">
        <v>0</v>
      </c>
      <c r="D58" s="12">
        <v>0</v>
      </c>
      <c r="E58" s="12">
        <f t="shared" si="0"/>
        <v>0</v>
      </c>
      <c r="F58" s="12">
        <v>0</v>
      </c>
      <c r="G58" s="12">
        <v>0</v>
      </c>
      <c r="H58" s="12">
        <f t="shared" si="1"/>
        <v>0</v>
      </c>
    </row>
    <row r="59" spans="1:8" x14ac:dyDescent="0.2">
      <c r="A59" s="28">
        <v>7200</v>
      </c>
      <c r="B59" s="10" t="s">
        <v>110</v>
      </c>
      <c r="C59" s="12">
        <v>0</v>
      </c>
      <c r="D59" s="12">
        <v>0</v>
      </c>
      <c r="E59" s="12">
        <f t="shared" si="0"/>
        <v>0</v>
      </c>
      <c r="F59" s="12">
        <v>0</v>
      </c>
      <c r="G59" s="12">
        <v>0</v>
      </c>
      <c r="H59" s="12">
        <f t="shared" si="1"/>
        <v>0</v>
      </c>
    </row>
    <row r="60" spans="1:8" x14ac:dyDescent="0.2">
      <c r="A60" s="28">
        <v>7300</v>
      </c>
      <c r="B60" s="10" t="s">
        <v>111</v>
      </c>
      <c r="C60" s="12">
        <v>0</v>
      </c>
      <c r="D60" s="12">
        <v>0</v>
      </c>
      <c r="E60" s="12">
        <f t="shared" si="0"/>
        <v>0</v>
      </c>
      <c r="F60" s="12">
        <v>0</v>
      </c>
      <c r="G60" s="12">
        <v>0</v>
      </c>
      <c r="H60" s="12">
        <f t="shared" si="1"/>
        <v>0</v>
      </c>
    </row>
    <row r="61" spans="1:8" x14ac:dyDescent="0.2">
      <c r="A61" s="28">
        <v>7400</v>
      </c>
      <c r="B61" s="10" t="s">
        <v>112</v>
      </c>
      <c r="C61" s="12">
        <v>0</v>
      </c>
      <c r="D61" s="12">
        <v>0</v>
      </c>
      <c r="E61" s="12">
        <f t="shared" si="0"/>
        <v>0</v>
      </c>
      <c r="F61" s="12">
        <v>0</v>
      </c>
      <c r="G61" s="12">
        <v>0</v>
      </c>
      <c r="H61" s="12">
        <f t="shared" si="1"/>
        <v>0</v>
      </c>
    </row>
    <row r="62" spans="1:8" x14ac:dyDescent="0.2">
      <c r="A62" s="28">
        <v>7500</v>
      </c>
      <c r="B62" s="10" t="s">
        <v>113</v>
      </c>
      <c r="C62" s="12">
        <v>0</v>
      </c>
      <c r="D62" s="12">
        <v>0</v>
      </c>
      <c r="E62" s="12">
        <f t="shared" si="0"/>
        <v>0</v>
      </c>
      <c r="F62" s="12">
        <v>0</v>
      </c>
      <c r="G62" s="12">
        <v>0</v>
      </c>
      <c r="H62" s="12">
        <f t="shared" si="1"/>
        <v>0</v>
      </c>
    </row>
    <row r="63" spans="1:8" x14ac:dyDescent="0.2">
      <c r="A63" s="28">
        <v>7600</v>
      </c>
      <c r="B63" s="10" t="s">
        <v>114</v>
      </c>
      <c r="C63" s="12">
        <v>0</v>
      </c>
      <c r="D63" s="12">
        <v>0</v>
      </c>
      <c r="E63" s="12">
        <f t="shared" si="0"/>
        <v>0</v>
      </c>
      <c r="F63" s="12">
        <v>0</v>
      </c>
      <c r="G63" s="12">
        <v>0</v>
      </c>
      <c r="H63" s="12">
        <f t="shared" si="1"/>
        <v>0</v>
      </c>
    </row>
    <row r="64" spans="1:8" x14ac:dyDescent="0.2">
      <c r="A64" s="28">
        <v>7900</v>
      </c>
      <c r="B64" s="10" t="s">
        <v>115</v>
      </c>
      <c r="C64" s="12">
        <v>0</v>
      </c>
      <c r="D64" s="12">
        <v>0</v>
      </c>
      <c r="E64" s="12">
        <f t="shared" si="0"/>
        <v>0</v>
      </c>
      <c r="F64" s="12">
        <v>0</v>
      </c>
      <c r="G64" s="12">
        <v>0</v>
      </c>
      <c r="H64" s="12">
        <f t="shared" si="1"/>
        <v>0</v>
      </c>
    </row>
    <row r="65" spans="1:8" x14ac:dyDescent="0.2">
      <c r="A65" s="29" t="s">
        <v>66</v>
      </c>
      <c r="B65" s="6"/>
      <c r="C65" s="35">
        <f>SUM(C66:C68)</f>
        <v>540000</v>
      </c>
      <c r="D65" s="35">
        <f>SUM(D66:D68)</f>
        <v>830000.01</v>
      </c>
      <c r="E65" s="35">
        <f t="shared" si="0"/>
        <v>1370000.01</v>
      </c>
      <c r="F65" s="35">
        <f>SUM(F66:F68)</f>
        <v>1370000.01</v>
      </c>
      <c r="G65" s="35">
        <f>SUM(G66:G68)</f>
        <v>1355000.01</v>
      </c>
      <c r="H65" s="35">
        <f t="shared" si="1"/>
        <v>0</v>
      </c>
    </row>
    <row r="66" spans="1:8" x14ac:dyDescent="0.2">
      <c r="A66" s="28">
        <v>8100</v>
      </c>
      <c r="B66" s="10" t="s">
        <v>37</v>
      </c>
      <c r="C66" s="12">
        <v>0</v>
      </c>
      <c r="D66" s="12">
        <v>0</v>
      </c>
      <c r="E66" s="12">
        <f t="shared" si="0"/>
        <v>0</v>
      </c>
      <c r="F66" s="12">
        <v>0</v>
      </c>
      <c r="G66" s="12">
        <v>0</v>
      </c>
      <c r="H66" s="12">
        <f t="shared" si="1"/>
        <v>0</v>
      </c>
    </row>
    <row r="67" spans="1:8" x14ac:dyDescent="0.2">
      <c r="A67" s="28">
        <v>8300</v>
      </c>
      <c r="B67" s="10" t="s">
        <v>38</v>
      </c>
      <c r="C67" s="12">
        <v>0</v>
      </c>
      <c r="D67" s="12">
        <v>0</v>
      </c>
      <c r="E67" s="12">
        <f t="shared" si="0"/>
        <v>0</v>
      </c>
      <c r="F67" s="12">
        <v>0</v>
      </c>
      <c r="G67" s="12">
        <v>0</v>
      </c>
      <c r="H67" s="12">
        <f t="shared" si="1"/>
        <v>0</v>
      </c>
    </row>
    <row r="68" spans="1:8" x14ac:dyDescent="0.2">
      <c r="A68" s="28">
        <v>8500</v>
      </c>
      <c r="B68" s="10" t="s">
        <v>39</v>
      </c>
      <c r="C68" s="12">
        <v>540000</v>
      </c>
      <c r="D68" s="12">
        <v>830000.01</v>
      </c>
      <c r="E68" s="12">
        <f t="shared" si="0"/>
        <v>1370000.01</v>
      </c>
      <c r="F68" s="12">
        <v>1370000.01</v>
      </c>
      <c r="G68" s="12">
        <v>1355000.01</v>
      </c>
      <c r="H68" s="12">
        <f t="shared" si="1"/>
        <v>0</v>
      </c>
    </row>
    <row r="69" spans="1:8" x14ac:dyDescent="0.2">
      <c r="A69" s="29" t="s">
        <v>67</v>
      </c>
      <c r="B69" s="6"/>
      <c r="C69" s="35">
        <f>SUM(C70:C76)</f>
        <v>5780000</v>
      </c>
      <c r="D69" s="35">
        <f>SUM(D70:D76)</f>
        <v>-116118.34</v>
      </c>
      <c r="E69" s="35">
        <f t="shared" si="0"/>
        <v>5663881.6600000001</v>
      </c>
      <c r="F69" s="35">
        <f>SUM(F70:F76)</f>
        <v>5663881.6600000001</v>
      </c>
      <c r="G69" s="35">
        <f>SUM(G70:G76)</f>
        <v>5663881.6600000001</v>
      </c>
      <c r="H69" s="35">
        <f t="shared" si="1"/>
        <v>0</v>
      </c>
    </row>
    <row r="70" spans="1:8" x14ac:dyDescent="0.2">
      <c r="A70" s="28">
        <v>9100</v>
      </c>
      <c r="B70" s="10" t="s">
        <v>116</v>
      </c>
      <c r="C70" s="12">
        <v>5500000</v>
      </c>
      <c r="D70" s="12">
        <v>0</v>
      </c>
      <c r="E70" s="12">
        <f t="shared" ref="E70:E76" si="2">C70+D70</f>
        <v>5500000</v>
      </c>
      <c r="F70" s="12">
        <v>5500000</v>
      </c>
      <c r="G70" s="12">
        <v>5500000</v>
      </c>
      <c r="H70" s="12">
        <f t="shared" ref="H70:H76" si="3">E70-F70</f>
        <v>0</v>
      </c>
    </row>
    <row r="71" spans="1:8" x14ac:dyDescent="0.2">
      <c r="A71" s="28">
        <v>9200</v>
      </c>
      <c r="B71" s="10" t="s">
        <v>117</v>
      </c>
      <c r="C71" s="12">
        <v>280000</v>
      </c>
      <c r="D71" s="12">
        <v>-116118.34</v>
      </c>
      <c r="E71" s="12">
        <f t="shared" si="2"/>
        <v>163881.66</v>
      </c>
      <c r="F71" s="12">
        <v>163881.66</v>
      </c>
      <c r="G71" s="12">
        <v>163881.66</v>
      </c>
      <c r="H71" s="12">
        <f t="shared" si="3"/>
        <v>0</v>
      </c>
    </row>
    <row r="72" spans="1:8" x14ac:dyDescent="0.2">
      <c r="A72" s="28">
        <v>9300</v>
      </c>
      <c r="B72" s="10" t="s">
        <v>118</v>
      </c>
      <c r="C72" s="12">
        <v>0</v>
      </c>
      <c r="D72" s="12">
        <v>0</v>
      </c>
      <c r="E72" s="12">
        <f t="shared" si="2"/>
        <v>0</v>
      </c>
      <c r="F72" s="12">
        <v>0</v>
      </c>
      <c r="G72" s="12">
        <v>0</v>
      </c>
      <c r="H72" s="12">
        <f t="shared" si="3"/>
        <v>0</v>
      </c>
    </row>
    <row r="73" spans="1:8" x14ac:dyDescent="0.2">
      <c r="A73" s="28">
        <v>9400</v>
      </c>
      <c r="B73" s="10" t="s">
        <v>119</v>
      </c>
      <c r="C73" s="12">
        <v>0</v>
      </c>
      <c r="D73" s="12">
        <v>0</v>
      </c>
      <c r="E73" s="12">
        <f t="shared" si="2"/>
        <v>0</v>
      </c>
      <c r="F73" s="12">
        <v>0</v>
      </c>
      <c r="G73" s="12">
        <v>0</v>
      </c>
      <c r="H73" s="12">
        <f t="shared" si="3"/>
        <v>0</v>
      </c>
    </row>
    <row r="74" spans="1:8" x14ac:dyDescent="0.2">
      <c r="A74" s="28">
        <v>9500</v>
      </c>
      <c r="B74" s="10" t="s">
        <v>120</v>
      </c>
      <c r="C74" s="12">
        <v>0</v>
      </c>
      <c r="D74" s="12">
        <v>0</v>
      </c>
      <c r="E74" s="12">
        <f t="shared" si="2"/>
        <v>0</v>
      </c>
      <c r="F74" s="12">
        <v>0</v>
      </c>
      <c r="G74" s="12">
        <v>0</v>
      </c>
      <c r="H74" s="12">
        <f t="shared" si="3"/>
        <v>0</v>
      </c>
    </row>
    <row r="75" spans="1:8" x14ac:dyDescent="0.2">
      <c r="A75" s="28">
        <v>9600</v>
      </c>
      <c r="B75" s="10" t="s">
        <v>121</v>
      </c>
      <c r="C75" s="12">
        <v>0</v>
      </c>
      <c r="D75" s="12">
        <v>0</v>
      </c>
      <c r="E75" s="12">
        <f t="shared" si="2"/>
        <v>0</v>
      </c>
      <c r="F75" s="12">
        <v>0</v>
      </c>
      <c r="G75" s="12">
        <v>0</v>
      </c>
      <c r="H75" s="12">
        <f t="shared" si="3"/>
        <v>0</v>
      </c>
    </row>
    <row r="76" spans="1:8" x14ac:dyDescent="0.2">
      <c r="A76" s="32">
        <v>9900</v>
      </c>
      <c r="B76" s="11" t="s">
        <v>122</v>
      </c>
      <c r="C76" s="36">
        <v>0</v>
      </c>
      <c r="D76" s="36">
        <v>0</v>
      </c>
      <c r="E76" s="36">
        <f t="shared" si="2"/>
        <v>0</v>
      </c>
      <c r="F76" s="36">
        <v>0</v>
      </c>
      <c r="G76" s="36">
        <v>0</v>
      </c>
      <c r="H76" s="36">
        <f t="shared" si="3"/>
        <v>0</v>
      </c>
    </row>
    <row r="77" spans="1:8" x14ac:dyDescent="0.2">
      <c r="A77" s="7"/>
      <c r="B77" s="30" t="s">
        <v>51</v>
      </c>
      <c r="C77" s="37">
        <f t="shared" ref="C77:H77" si="4">SUM(C5+C13+C23+C33+C43+C53+C57+C65+C69)</f>
        <v>193974128.14000002</v>
      </c>
      <c r="D77" s="37">
        <f t="shared" si="4"/>
        <v>53527888.119999997</v>
      </c>
      <c r="E77" s="37">
        <f t="shared" si="4"/>
        <v>247502016.25999996</v>
      </c>
      <c r="F77" s="37">
        <f t="shared" si="4"/>
        <v>214124373.96000001</v>
      </c>
      <c r="G77" s="37">
        <f t="shared" si="4"/>
        <v>210989814.31000003</v>
      </c>
      <c r="H77" s="37">
        <f t="shared" si="4"/>
        <v>33377642.299999982</v>
      </c>
    </row>
    <row r="79" spans="1:8" x14ac:dyDescent="0.2">
      <c r="A79" s="1" t="s">
        <v>126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showGridLines="0" zoomScaleNormal="100" workbookViewId="0">
      <selection activeCell="B17" sqref="B17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41" t="s">
        <v>130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5"/>
      <c r="B5" s="13" t="s">
        <v>0</v>
      </c>
      <c r="C5" s="38">
        <v>142976312.97999999</v>
      </c>
      <c r="D5" s="38">
        <v>32904277.449999999</v>
      </c>
      <c r="E5" s="38">
        <f>C5+D5</f>
        <v>175880590.42999998</v>
      </c>
      <c r="F5" s="38">
        <v>165405554.13</v>
      </c>
      <c r="G5" s="38">
        <v>162498728.46000001</v>
      </c>
      <c r="H5" s="38">
        <f>E5-F5</f>
        <v>10475036.299999982</v>
      </c>
    </row>
    <row r="6" spans="1:8" x14ac:dyDescent="0.2">
      <c r="A6" s="5"/>
      <c r="B6" s="13" t="s">
        <v>1</v>
      </c>
      <c r="C6" s="38">
        <v>45497815.159999996</v>
      </c>
      <c r="D6" s="38">
        <v>20623610.670000002</v>
      </c>
      <c r="E6" s="38">
        <f>C6+D6</f>
        <v>66121425.829999998</v>
      </c>
      <c r="F6" s="38">
        <v>43218819.829999998</v>
      </c>
      <c r="G6" s="38">
        <v>42991085.850000001</v>
      </c>
      <c r="H6" s="38">
        <f>E6-F6</f>
        <v>22902606</v>
      </c>
    </row>
    <row r="7" spans="1:8" x14ac:dyDescent="0.2">
      <c r="A7" s="5"/>
      <c r="B7" s="13" t="s">
        <v>2</v>
      </c>
      <c r="C7" s="38">
        <v>5500000</v>
      </c>
      <c r="D7" s="38">
        <v>0</v>
      </c>
      <c r="E7" s="38">
        <f>C7+D7</f>
        <v>5500000</v>
      </c>
      <c r="F7" s="38">
        <v>5500000</v>
      </c>
      <c r="G7" s="38">
        <v>5500000</v>
      </c>
      <c r="H7" s="38">
        <f>E7-F7</f>
        <v>0</v>
      </c>
    </row>
    <row r="8" spans="1:8" x14ac:dyDescent="0.2">
      <c r="A8" s="5"/>
      <c r="B8" s="13" t="s">
        <v>40</v>
      </c>
      <c r="C8" s="38">
        <v>0</v>
      </c>
      <c r="D8" s="38">
        <v>0</v>
      </c>
      <c r="E8" s="38">
        <f>C8+D8</f>
        <v>0</v>
      </c>
      <c r="F8" s="38">
        <v>0</v>
      </c>
      <c r="G8" s="38">
        <v>0</v>
      </c>
      <c r="H8" s="38">
        <f>E8-F8</f>
        <v>0</v>
      </c>
    </row>
    <row r="9" spans="1:8" x14ac:dyDescent="0.2">
      <c r="A9" s="5"/>
      <c r="B9" s="33" t="s">
        <v>37</v>
      </c>
      <c r="C9" s="39">
        <v>0</v>
      </c>
      <c r="D9" s="39">
        <v>0</v>
      </c>
      <c r="E9" s="39">
        <f>C9+D9</f>
        <v>0</v>
      </c>
      <c r="F9" s="39">
        <v>0</v>
      </c>
      <c r="G9" s="39">
        <v>0</v>
      </c>
      <c r="H9" s="39">
        <f>E9-F9</f>
        <v>0</v>
      </c>
    </row>
    <row r="10" spans="1:8" x14ac:dyDescent="0.2">
      <c r="A10" s="14"/>
      <c r="B10" s="30" t="s">
        <v>51</v>
      </c>
      <c r="C10" s="37">
        <f t="shared" ref="C10:H10" si="0">SUM(C5+C6+C7+C8+C9)</f>
        <v>193974128.13999999</v>
      </c>
      <c r="D10" s="37">
        <f t="shared" si="0"/>
        <v>53527888.120000005</v>
      </c>
      <c r="E10" s="37">
        <f t="shared" si="0"/>
        <v>247502016.25999999</v>
      </c>
      <c r="F10" s="37">
        <f t="shared" si="0"/>
        <v>214124373.95999998</v>
      </c>
      <c r="G10" s="37">
        <f t="shared" si="0"/>
        <v>210989814.31</v>
      </c>
      <c r="H10" s="37">
        <f t="shared" si="0"/>
        <v>33377642.299999982</v>
      </c>
    </row>
    <row r="12" spans="1:8" x14ac:dyDescent="0.2">
      <c r="A12" s="1" t="s">
        <v>126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topLeftCell="A64" workbookViewId="0">
      <selection activeCell="B86" sqref="B86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41" t="s">
        <v>176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18"/>
      <c r="B5" s="16"/>
      <c r="C5" s="20"/>
      <c r="D5" s="20"/>
      <c r="E5" s="20"/>
      <c r="F5" s="20"/>
      <c r="G5" s="20"/>
      <c r="H5" s="20"/>
    </row>
    <row r="6" spans="1:8" x14ac:dyDescent="0.2">
      <c r="A6" s="4"/>
      <c r="B6" s="15" t="s">
        <v>131</v>
      </c>
      <c r="C6" s="12">
        <v>1306296.3700000001</v>
      </c>
      <c r="D6" s="12">
        <v>-127855.59</v>
      </c>
      <c r="E6" s="12">
        <f>C6+D6</f>
        <v>1178440.78</v>
      </c>
      <c r="F6" s="12">
        <v>1178440.44</v>
      </c>
      <c r="G6" s="12">
        <v>1178440.44</v>
      </c>
      <c r="H6" s="12">
        <f>E6-F6</f>
        <v>0.34000000008381903</v>
      </c>
    </row>
    <row r="7" spans="1:8" x14ac:dyDescent="0.2">
      <c r="A7" s="4"/>
      <c r="B7" s="15" t="s">
        <v>132</v>
      </c>
      <c r="C7" s="12">
        <v>845855.42</v>
      </c>
      <c r="D7" s="12">
        <v>20560.400000000001</v>
      </c>
      <c r="E7" s="12">
        <f t="shared" ref="E7:E12" si="0">C7+D7</f>
        <v>866415.82000000007</v>
      </c>
      <c r="F7" s="12">
        <v>866415.63</v>
      </c>
      <c r="G7" s="12">
        <v>866415.63</v>
      </c>
      <c r="H7" s="12">
        <f t="shared" ref="H7:H12" si="1">E7-F7</f>
        <v>0.19000000006053597</v>
      </c>
    </row>
    <row r="8" spans="1:8" x14ac:dyDescent="0.2">
      <c r="A8" s="4"/>
      <c r="B8" s="15" t="s">
        <v>133</v>
      </c>
      <c r="C8" s="12">
        <v>6924226.5499999998</v>
      </c>
      <c r="D8" s="12">
        <v>-215370.61</v>
      </c>
      <c r="E8" s="12">
        <f t="shared" si="0"/>
        <v>6708855.9399999995</v>
      </c>
      <c r="F8" s="12">
        <v>6708855.9400000004</v>
      </c>
      <c r="G8" s="12">
        <v>6701391.9400000004</v>
      </c>
      <c r="H8" s="12">
        <f t="shared" si="1"/>
        <v>0</v>
      </c>
    </row>
    <row r="9" spans="1:8" x14ac:dyDescent="0.2">
      <c r="A9" s="4"/>
      <c r="B9" s="15" t="s">
        <v>134</v>
      </c>
      <c r="C9" s="12">
        <v>2229177.69</v>
      </c>
      <c r="D9" s="12">
        <v>333887.38</v>
      </c>
      <c r="E9" s="12">
        <f t="shared" si="0"/>
        <v>2563065.0699999998</v>
      </c>
      <c r="F9" s="12">
        <v>2562510.4900000002</v>
      </c>
      <c r="G9" s="12">
        <v>2273148.5099999998</v>
      </c>
      <c r="H9" s="12">
        <f t="shared" si="1"/>
        <v>554.57999999960884</v>
      </c>
    </row>
    <row r="10" spans="1:8" x14ac:dyDescent="0.2">
      <c r="A10" s="4"/>
      <c r="B10" s="15" t="s">
        <v>135</v>
      </c>
      <c r="C10" s="12">
        <v>972824.98</v>
      </c>
      <c r="D10" s="12">
        <v>-278398.46999999997</v>
      </c>
      <c r="E10" s="12">
        <f t="shared" si="0"/>
        <v>694426.51</v>
      </c>
      <c r="F10" s="12">
        <v>694407.6</v>
      </c>
      <c r="G10" s="12">
        <v>690837.6</v>
      </c>
      <c r="H10" s="12">
        <f t="shared" si="1"/>
        <v>18.910000000032596</v>
      </c>
    </row>
    <row r="11" spans="1:8" x14ac:dyDescent="0.2">
      <c r="A11" s="4"/>
      <c r="B11" s="15" t="s">
        <v>136</v>
      </c>
      <c r="C11" s="12">
        <v>2022415.28</v>
      </c>
      <c r="D11" s="12">
        <v>501978.8</v>
      </c>
      <c r="E11" s="12">
        <f t="shared" si="0"/>
        <v>2524394.08</v>
      </c>
      <c r="F11" s="12">
        <v>2524375.5099999998</v>
      </c>
      <c r="G11" s="12">
        <v>2524375.5099999998</v>
      </c>
      <c r="H11" s="12">
        <f t="shared" si="1"/>
        <v>18.570000000298023</v>
      </c>
    </row>
    <row r="12" spans="1:8" x14ac:dyDescent="0.2">
      <c r="A12" s="4"/>
      <c r="B12" s="15" t="s">
        <v>137</v>
      </c>
      <c r="C12" s="12">
        <v>33674120.479999997</v>
      </c>
      <c r="D12" s="12">
        <v>-8373892.7400000002</v>
      </c>
      <c r="E12" s="12">
        <f t="shared" si="0"/>
        <v>25300227.739999995</v>
      </c>
      <c r="F12" s="12">
        <v>24780057.300000001</v>
      </c>
      <c r="G12" s="12">
        <v>24779297.300000001</v>
      </c>
      <c r="H12" s="12">
        <f t="shared" si="1"/>
        <v>520170.43999999389</v>
      </c>
    </row>
    <row r="13" spans="1:8" x14ac:dyDescent="0.2">
      <c r="A13" s="4"/>
      <c r="B13" s="15" t="s">
        <v>138</v>
      </c>
      <c r="C13" s="12">
        <v>3055313.79</v>
      </c>
      <c r="D13" s="12">
        <v>1167629.56</v>
      </c>
      <c r="E13" s="12">
        <f t="shared" ref="E13" si="2">C13+D13</f>
        <v>4222943.3499999996</v>
      </c>
      <c r="F13" s="12">
        <v>4221111.87</v>
      </c>
      <c r="G13" s="12">
        <v>4169185.88</v>
      </c>
      <c r="H13" s="12">
        <f t="shared" ref="H13" si="3">E13-F13</f>
        <v>1831.4799999995157</v>
      </c>
    </row>
    <row r="14" spans="1:8" x14ac:dyDescent="0.2">
      <c r="A14" s="4"/>
      <c r="B14" s="15" t="s">
        <v>139</v>
      </c>
      <c r="C14" s="12">
        <v>356429.81</v>
      </c>
      <c r="D14" s="12">
        <v>-44061.52</v>
      </c>
      <c r="E14" s="12">
        <f t="shared" ref="E14" si="4">C14+D14</f>
        <v>312368.28999999998</v>
      </c>
      <c r="F14" s="12">
        <v>312368.28999999998</v>
      </c>
      <c r="G14" s="12">
        <v>312368.28999999998</v>
      </c>
      <c r="H14" s="12">
        <f t="shared" ref="H14" si="5">E14-F14</f>
        <v>0</v>
      </c>
    </row>
    <row r="15" spans="1:8" x14ac:dyDescent="0.2">
      <c r="A15" s="4"/>
      <c r="B15" s="15" t="s">
        <v>140</v>
      </c>
      <c r="C15" s="12">
        <v>432970.85</v>
      </c>
      <c r="D15" s="12">
        <v>-332602.88</v>
      </c>
      <c r="E15" s="12">
        <f t="shared" ref="E15" si="6">C15+D15</f>
        <v>100367.96999999997</v>
      </c>
      <c r="F15" s="12">
        <v>100271.74</v>
      </c>
      <c r="G15" s="12">
        <v>100271.74</v>
      </c>
      <c r="H15" s="12">
        <f t="shared" ref="H15" si="7">E15-F15</f>
        <v>96.229999999966822</v>
      </c>
    </row>
    <row r="16" spans="1:8" x14ac:dyDescent="0.2">
      <c r="A16" s="4"/>
      <c r="B16" s="15" t="s">
        <v>141</v>
      </c>
      <c r="C16" s="12">
        <v>1188474.73</v>
      </c>
      <c r="D16" s="12">
        <v>-339004.81</v>
      </c>
      <c r="E16" s="12">
        <f t="shared" ref="E16" si="8">C16+D16</f>
        <v>849469.91999999993</v>
      </c>
      <c r="F16" s="12">
        <v>849469.75</v>
      </c>
      <c r="G16" s="12">
        <v>849469.75</v>
      </c>
      <c r="H16" s="12">
        <f t="shared" ref="H16" si="9">E16-F16</f>
        <v>0.16999999992549419</v>
      </c>
    </row>
    <row r="17" spans="1:8" x14ac:dyDescent="0.2">
      <c r="A17" s="4"/>
      <c r="B17" s="15" t="s">
        <v>142</v>
      </c>
      <c r="C17" s="12">
        <v>9722690.9700000007</v>
      </c>
      <c r="D17" s="12">
        <v>4613695.75</v>
      </c>
      <c r="E17" s="12">
        <f t="shared" ref="E17" si="10">C17+D17</f>
        <v>14336386.720000001</v>
      </c>
      <c r="F17" s="12">
        <v>14326637.85</v>
      </c>
      <c r="G17" s="12">
        <v>14325167.85</v>
      </c>
      <c r="H17" s="12">
        <f t="shared" ref="H17" si="11">E17-F17</f>
        <v>9748.8700000010431</v>
      </c>
    </row>
    <row r="18" spans="1:8" x14ac:dyDescent="0.2">
      <c r="A18" s="4"/>
      <c r="B18" s="15" t="s">
        <v>143</v>
      </c>
      <c r="C18" s="12">
        <v>899843.04</v>
      </c>
      <c r="D18" s="12">
        <v>329359.32</v>
      </c>
      <c r="E18" s="12">
        <f t="shared" ref="E18" si="12">C18+D18</f>
        <v>1229202.3600000001</v>
      </c>
      <c r="F18" s="12">
        <v>1229201.5900000001</v>
      </c>
      <c r="G18" s="12">
        <v>1229201.5900000001</v>
      </c>
      <c r="H18" s="12">
        <f t="shared" ref="H18" si="13">E18-F18</f>
        <v>0.77000000001862645</v>
      </c>
    </row>
    <row r="19" spans="1:8" x14ac:dyDescent="0.2">
      <c r="A19" s="4"/>
      <c r="B19" s="15" t="s">
        <v>144</v>
      </c>
      <c r="C19" s="12">
        <v>1616354.08</v>
      </c>
      <c r="D19" s="12">
        <v>18962.400000000001</v>
      </c>
      <c r="E19" s="12">
        <f t="shared" ref="E19" si="14">C19+D19</f>
        <v>1635316.48</v>
      </c>
      <c r="F19" s="12">
        <v>1609849.87</v>
      </c>
      <c r="G19" s="12">
        <v>1595504.35</v>
      </c>
      <c r="H19" s="12">
        <f t="shared" ref="H19" si="15">E19-F19</f>
        <v>25466.60999999987</v>
      </c>
    </row>
    <row r="20" spans="1:8" x14ac:dyDescent="0.2">
      <c r="A20" s="4"/>
      <c r="B20" s="15" t="s">
        <v>145</v>
      </c>
      <c r="C20" s="12">
        <v>416724.57</v>
      </c>
      <c r="D20" s="12">
        <v>-245387.87</v>
      </c>
      <c r="E20" s="12">
        <f t="shared" ref="E20" si="16">C20+D20</f>
        <v>171336.7</v>
      </c>
      <c r="F20" s="12">
        <v>171336.58</v>
      </c>
      <c r="G20" s="12">
        <v>171336.58</v>
      </c>
      <c r="H20" s="12">
        <f t="shared" ref="H20" si="17">E20-F20</f>
        <v>0.12000000002444722</v>
      </c>
    </row>
    <row r="21" spans="1:8" x14ac:dyDescent="0.2">
      <c r="A21" s="4"/>
      <c r="B21" s="15" t="s">
        <v>146</v>
      </c>
      <c r="C21" s="12">
        <v>1315135.8400000001</v>
      </c>
      <c r="D21" s="12">
        <v>-418305.91</v>
      </c>
      <c r="E21" s="12">
        <f t="shared" ref="E21" si="18">C21+D21</f>
        <v>896829.93000000017</v>
      </c>
      <c r="F21" s="12">
        <v>895679.92</v>
      </c>
      <c r="G21" s="12">
        <v>895679.92</v>
      </c>
      <c r="H21" s="12">
        <f t="shared" ref="H21" si="19">E21-F21</f>
        <v>1150.0100000001257</v>
      </c>
    </row>
    <row r="22" spans="1:8" x14ac:dyDescent="0.2">
      <c r="A22" s="4"/>
      <c r="B22" s="15" t="s">
        <v>147</v>
      </c>
      <c r="C22" s="12">
        <v>390837.61</v>
      </c>
      <c r="D22" s="12">
        <v>-192941.27</v>
      </c>
      <c r="E22" s="12">
        <f t="shared" ref="E22" si="20">C22+D22</f>
        <v>197896.34</v>
      </c>
      <c r="F22" s="12">
        <v>197614.5</v>
      </c>
      <c r="G22" s="12">
        <v>197614.5</v>
      </c>
      <c r="H22" s="12">
        <f t="shared" ref="H22" si="21">E22-F22</f>
        <v>281.83999999999651</v>
      </c>
    </row>
    <row r="23" spans="1:8" x14ac:dyDescent="0.2">
      <c r="A23" s="4"/>
      <c r="B23" s="15" t="s">
        <v>148</v>
      </c>
      <c r="C23" s="12">
        <v>10561836.390000001</v>
      </c>
      <c r="D23" s="12">
        <v>12317446.73</v>
      </c>
      <c r="E23" s="12">
        <f t="shared" ref="E23" si="22">C23+D23</f>
        <v>22879283.120000001</v>
      </c>
      <c r="F23" s="12">
        <v>22878380.109999999</v>
      </c>
      <c r="G23" s="12">
        <v>22878380.109999999</v>
      </c>
      <c r="H23" s="12">
        <f t="shared" ref="H23" si="23">E23-F23</f>
        <v>903.01000000163913</v>
      </c>
    </row>
    <row r="24" spans="1:8" x14ac:dyDescent="0.2">
      <c r="A24" s="4"/>
      <c r="B24" s="15" t="s">
        <v>149</v>
      </c>
      <c r="C24" s="12">
        <v>1746074</v>
      </c>
      <c r="D24" s="12">
        <v>306420.15000000002</v>
      </c>
      <c r="E24" s="12">
        <f t="shared" ref="E24" si="24">C24+D24</f>
        <v>2052494.15</v>
      </c>
      <c r="F24" s="12">
        <v>2052494.15</v>
      </c>
      <c r="G24" s="12">
        <v>2052494.15</v>
      </c>
      <c r="H24" s="12">
        <f t="shared" ref="H24" si="25">E24-F24</f>
        <v>0</v>
      </c>
    </row>
    <row r="25" spans="1:8" x14ac:dyDescent="0.2">
      <c r="A25" s="4"/>
      <c r="B25" s="15" t="s">
        <v>150</v>
      </c>
      <c r="C25" s="12">
        <v>471072.99</v>
      </c>
      <c r="D25" s="12">
        <v>-111099.42</v>
      </c>
      <c r="E25" s="12">
        <f t="shared" ref="E25" si="26">C25+D25</f>
        <v>359973.57</v>
      </c>
      <c r="F25" s="12">
        <v>359973.21</v>
      </c>
      <c r="G25" s="12">
        <v>359973.21</v>
      </c>
      <c r="H25" s="12">
        <f t="shared" ref="H25" si="27">E25-F25</f>
        <v>0.35999999998603016</v>
      </c>
    </row>
    <row r="26" spans="1:8" x14ac:dyDescent="0.2">
      <c r="A26" s="4"/>
      <c r="B26" s="15" t="s">
        <v>151</v>
      </c>
      <c r="C26" s="12">
        <v>2360991.23</v>
      </c>
      <c r="D26" s="12">
        <v>426915.63</v>
      </c>
      <c r="E26" s="12">
        <f t="shared" ref="E26" si="28">C26+D26</f>
        <v>2787906.86</v>
      </c>
      <c r="F26" s="12">
        <v>2744340.35</v>
      </c>
      <c r="G26" s="12">
        <v>2744340.35</v>
      </c>
      <c r="H26" s="12">
        <f t="shared" ref="H26" si="29">E26-F26</f>
        <v>43566.509999999776</v>
      </c>
    </row>
    <row r="27" spans="1:8" x14ac:dyDescent="0.2">
      <c r="A27" s="4"/>
      <c r="B27" s="15" t="s">
        <v>152</v>
      </c>
      <c r="C27" s="12">
        <v>2677641.83</v>
      </c>
      <c r="D27" s="12">
        <v>-291854.71000000002</v>
      </c>
      <c r="E27" s="12">
        <f t="shared" ref="E27" si="30">C27+D27</f>
        <v>2385787.12</v>
      </c>
      <c r="F27" s="12">
        <v>2385787.12</v>
      </c>
      <c r="G27" s="12">
        <v>2385787.12</v>
      </c>
      <c r="H27" s="12">
        <f t="shared" ref="H27" si="31">E27-F27</f>
        <v>0</v>
      </c>
    </row>
    <row r="28" spans="1:8" x14ac:dyDescent="0.2">
      <c r="A28" s="4"/>
      <c r="B28" s="15" t="s">
        <v>153</v>
      </c>
      <c r="C28" s="12">
        <v>19889150.25</v>
      </c>
      <c r="D28" s="12">
        <v>-1551455.99</v>
      </c>
      <c r="E28" s="12">
        <f t="shared" ref="E28" si="32">C28+D28</f>
        <v>18337694.260000002</v>
      </c>
      <c r="F28" s="12">
        <v>16858277.34</v>
      </c>
      <c r="G28" s="12">
        <v>16690927.810000001</v>
      </c>
      <c r="H28" s="12">
        <f t="shared" ref="H28" si="33">E28-F28</f>
        <v>1479416.9200000018</v>
      </c>
    </row>
    <row r="29" spans="1:8" x14ac:dyDescent="0.2">
      <c r="A29" s="4"/>
      <c r="B29" s="15" t="s">
        <v>154</v>
      </c>
      <c r="C29" s="12">
        <v>4897630.13</v>
      </c>
      <c r="D29" s="12">
        <v>141976.66</v>
      </c>
      <c r="E29" s="12">
        <f t="shared" ref="E29" si="34">C29+D29</f>
        <v>5039606.79</v>
      </c>
      <c r="F29" s="12">
        <v>3187477.81</v>
      </c>
      <c r="G29" s="12">
        <v>3081896.51</v>
      </c>
      <c r="H29" s="12">
        <f t="shared" ref="H29" si="35">E29-F29</f>
        <v>1852128.98</v>
      </c>
    </row>
    <row r="30" spans="1:8" x14ac:dyDescent="0.2">
      <c r="A30" s="4"/>
      <c r="B30" s="15" t="s">
        <v>155</v>
      </c>
      <c r="C30" s="12">
        <v>200169.60000000001</v>
      </c>
      <c r="D30" s="12">
        <v>-162169.60000000001</v>
      </c>
      <c r="E30" s="12">
        <f t="shared" ref="E30" si="36">C30+D30</f>
        <v>38000</v>
      </c>
      <c r="F30" s="12">
        <v>0</v>
      </c>
      <c r="G30" s="12">
        <v>0</v>
      </c>
      <c r="H30" s="12">
        <f t="shared" ref="H30" si="37">E30-F30</f>
        <v>38000</v>
      </c>
    </row>
    <row r="31" spans="1:8" x14ac:dyDescent="0.2">
      <c r="A31" s="4"/>
      <c r="B31" s="15" t="s">
        <v>156</v>
      </c>
      <c r="C31" s="12">
        <v>2459775.62</v>
      </c>
      <c r="D31" s="12">
        <v>1020592.65</v>
      </c>
      <c r="E31" s="12">
        <f t="shared" ref="E31" si="38">C31+D31</f>
        <v>3480368.27</v>
      </c>
      <c r="F31" s="12">
        <v>3136948.83</v>
      </c>
      <c r="G31" s="12">
        <v>3093781.85</v>
      </c>
      <c r="H31" s="12">
        <f t="shared" ref="H31" si="39">E31-F31</f>
        <v>343419.43999999994</v>
      </c>
    </row>
    <row r="32" spans="1:8" x14ac:dyDescent="0.2">
      <c r="A32" s="4"/>
      <c r="B32" s="15" t="s">
        <v>157</v>
      </c>
      <c r="C32" s="12">
        <v>1263182.22</v>
      </c>
      <c r="D32" s="12">
        <v>-425784.09</v>
      </c>
      <c r="E32" s="12">
        <f t="shared" ref="E32" si="40">C32+D32</f>
        <v>837398.12999999989</v>
      </c>
      <c r="F32" s="12">
        <v>835035.01</v>
      </c>
      <c r="G32" s="12">
        <v>830750.51</v>
      </c>
      <c r="H32" s="12">
        <f t="shared" ref="H32" si="41">E32-F32</f>
        <v>2363.1199999998789</v>
      </c>
    </row>
    <row r="33" spans="1:8" x14ac:dyDescent="0.2">
      <c r="A33" s="4"/>
      <c r="B33" s="15" t="s">
        <v>158</v>
      </c>
      <c r="C33" s="12">
        <v>9992589.8800000008</v>
      </c>
      <c r="D33" s="12">
        <v>1934419.54</v>
      </c>
      <c r="E33" s="12">
        <f t="shared" ref="E33" si="42">C33+D33</f>
        <v>11927009.420000002</v>
      </c>
      <c r="F33" s="12">
        <v>10918496.77</v>
      </c>
      <c r="G33" s="12">
        <v>10098849.66</v>
      </c>
      <c r="H33" s="12">
        <f t="shared" ref="H33" si="43">E33-F33</f>
        <v>1008512.6500000022</v>
      </c>
    </row>
    <row r="34" spans="1:8" x14ac:dyDescent="0.2">
      <c r="A34" s="4"/>
      <c r="B34" s="15" t="s">
        <v>159</v>
      </c>
      <c r="C34" s="12">
        <v>2668771.12</v>
      </c>
      <c r="D34" s="12">
        <v>264171.19</v>
      </c>
      <c r="E34" s="12">
        <f t="shared" ref="E34" si="44">C34+D34</f>
        <v>2932942.31</v>
      </c>
      <c r="F34" s="12">
        <v>2278332.69</v>
      </c>
      <c r="G34" s="12">
        <v>2226071.54</v>
      </c>
      <c r="H34" s="12">
        <f t="shared" ref="H34" si="45">E34-F34</f>
        <v>654609.62000000011</v>
      </c>
    </row>
    <row r="35" spans="1:8" x14ac:dyDescent="0.2">
      <c r="A35" s="4"/>
      <c r="B35" s="15" t="s">
        <v>160</v>
      </c>
      <c r="C35" s="12">
        <v>1276257.47</v>
      </c>
      <c r="D35" s="12">
        <v>-134027.9</v>
      </c>
      <c r="E35" s="12">
        <f t="shared" ref="E35" si="46">C35+D35</f>
        <v>1142229.57</v>
      </c>
      <c r="F35" s="12">
        <v>1136231.6000000001</v>
      </c>
      <c r="G35" s="12">
        <v>1136231.6000000001</v>
      </c>
      <c r="H35" s="12">
        <f t="shared" ref="H35" si="47">E35-F35</f>
        <v>5997.9699999999721</v>
      </c>
    </row>
    <row r="36" spans="1:8" x14ac:dyDescent="0.2">
      <c r="A36" s="4"/>
      <c r="B36" s="15" t="s">
        <v>161</v>
      </c>
      <c r="C36" s="12">
        <v>3129160.03</v>
      </c>
      <c r="D36" s="12">
        <v>66395.37</v>
      </c>
      <c r="E36" s="12">
        <f t="shared" ref="E36" si="48">C36+D36</f>
        <v>3195555.4</v>
      </c>
      <c r="F36" s="12">
        <v>2965312.91</v>
      </c>
      <c r="G36" s="12">
        <v>2931378.06</v>
      </c>
      <c r="H36" s="12">
        <f t="shared" ref="H36" si="49">E36-F36</f>
        <v>230242.48999999976</v>
      </c>
    </row>
    <row r="37" spans="1:8" x14ac:dyDescent="0.2">
      <c r="A37" s="4"/>
      <c r="B37" s="15" t="s">
        <v>162</v>
      </c>
      <c r="C37" s="12">
        <v>4237270.26</v>
      </c>
      <c r="D37" s="12">
        <v>660051.6</v>
      </c>
      <c r="E37" s="12">
        <f t="shared" ref="E37" si="50">C37+D37</f>
        <v>4897321.8599999994</v>
      </c>
      <c r="F37" s="12">
        <v>4240800.2</v>
      </c>
      <c r="G37" s="12">
        <v>4154113.79</v>
      </c>
      <c r="H37" s="12">
        <f t="shared" ref="H37" si="51">E37-F37</f>
        <v>656521.65999999922</v>
      </c>
    </row>
    <row r="38" spans="1:8" x14ac:dyDescent="0.2">
      <c r="A38" s="4"/>
      <c r="B38" s="15" t="s">
        <v>163</v>
      </c>
      <c r="C38" s="12">
        <v>416977.12</v>
      </c>
      <c r="D38" s="12">
        <v>-147256.84</v>
      </c>
      <c r="E38" s="12">
        <f t="shared" ref="E38" si="52">C38+D38</f>
        <v>269720.28000000003</v>
      </c>
      <c r="F38" s="12">
        <v>269720.28000000003</v>
      </c>
      <c r="G38" s="12">
        <v>269720.28000000003</v>
      </c>
      <c r="H38" s="12">
        <f t="shared" ref="H38" si="53">E38-F38</f>
        <v>0</v>
      </c>
    </row>
    <row r="39" spans="1:8" x14ac:dyDescent="0.2">
      <c r="A39" s="4"/>
      <c r="B39" s="15" t="s">
        <v>164</v>
      </c>
      <c r="C39" s="12">
        <v>997171.99</v>
      </c>
      <c r="D39" s="12">
        <v>648624.65</v>
      </c>
      <c r="E39" s="12">
        <f t="shared" ref="E39" si="54">C39+D39</f>
        <v>1645796.6400000001</v>
      </c>
      <c r="F39" s="12">
        <v>1644840.63</v>
      </c>
      <c r="G39" s="12">
        <v>1628870.63</v>
      </c>
      <c r="H39" s="12">
        <f t="shared" ref="H39" si="55">E39-F39</f>
        <v>956.01000000024214</v>
      </c>
    </row>
    <row r="40" spans="1:8" x14ac:dyDescent="0.2">
      <c r="A40" s="4"/>
      <c r="B40" s="15" t="s">
        <v>165</v>
      </c>
      <c r="C40" s="12">
        <v>211682.4</v>
      </c>
      <c r="D40" s="12">
        <v>650</v>
      </c>
      <c r="E40" s="12">
        <f t="shared" ref="E40" si="56">C40+D40</f>
        <v>212332.4</v>
      </c>
      <c r="F40" s="12">
        <v>212332.28</v>
      </c>
      <c r="G40" s="12">
        <v>212332.28</v>
      </c>
      <c r="H40" s="12">
        <f t="shared" ref="H40" si="57">E40-F40</f>
        <v>0.11999999999534339</v>
      </c>
    </row>
    <row r="41" spans="1:8" x14ac:dyDescent="0.2">
      <c r="A41" s="4"/>
      <c r="B41" s="15" t="s">
        <v>166</v>
      </c>
      <c r="C41" s="12">
        <v>45149464.710000001</v>
      </c>
      <c r="D41" s="12">
        <v>26278882.969999999</v>
      </c>
      <c r="E41" s="12">
        <f t="shared" ref="E41" si="58">C41+D41</f>
        <v>71428347.680000007</v>
      </c>
      <c r="F41" s="12">
        <v>45863543.909999996</v>
      </c>
      <c r="G41" s="12">
        <v>45029903.609999999</v>
      </c>
      <c r="H41" s="12">
        <f t="shared" ref="H41" si="59">E41-F41</f>
        <v>25564803.770000011</v>
      </c>
    </row>
    <row r="42" spans="1:8" x14ac:dyDescent="0.2">
      <c r="A42" s="4"/>
      <c r="B42" s="15" t="s">
        <v>167</v>
      </c>
      <c r="C42" s="12">
        <v>2176714.56</v>
      </c>
      <c r="D42" s="12">
        <v>-1120944.49</v>
      </c>
      <c r="E42" s="12">
        <f t="shared" ref="E42" si="60">C42+D42</f>
        <v>1055770.07</v>
      </c>
      <c r="F42" s="12">
        <v>1055744.1499999999</v>
      </c>
      <c r="G42" s="12">
        <v>1052181.1499999999</v>
      </c>
      <c r="H42" s="12">
        <f t="shared" ref="H42" si="61">E42-F42</f>
        <v>25.920000000158325</v>
      </c>
    </row>
    <row r="43" spans="1:8" x14ac:dyDescent="0.2">
      <c r="A43" s="4"/>
      <c r="B43" s="15" t="s">
        <v>168</v>
      </c>
      <c r="C43" s="12">
        <v>306170.64</v>
      </c>
      <c r="D43" s="12">
        <v>-45795.15</v>
      </c>
      <c r="E43" s="12">
        <f t="shared" ref="E43" si="62">C43+D43</f>
        <v>260375.49000000002</v>
      </c>
      <c r="F43" s="12">
        <v>260375.37</v>
      </c>
      <c r="G43" s="12">
        <v>260375.37</v>
      </c>
      <c r="H43" s="12">
        <f t="shared" ref="H43" si="63">E43-F43</f>
        <v>0.12000000002444722</v>
      </c>
    </row>
    <row r="44" spans="1:8" x14ac:dyDescent="0.2">
      <c r="A44" s="4"/>
      <c r="B44" s="15" t="s">
        <v>169</v>
      </c>
      <c r="C44" s="12">
        <v>304046.05</v>
      </c>
      <c r="D44" s="12">
        <v>895953.95</v>
      </c>
      <c r="E44" s="12">
        <f t="shared" ref="E44" si="64">C44+D44</f>
        <v>1200000</v>
      </c>
      <c r="F44" s="12">
        <v>510400</v>
      </c>
      <c r="G44" s="12">
        <v>510400</v>
      </c>
      <c r="H44" s="12">
        <f t="shared" ref="H44" si="65">E44-F44</f>
        <v>689600</v>
      </c>
    </row>
    <row r="45" spans="1:8" x14ac:dyDescent="0.2">
      <c r="A45" s="4"/>
      <c r="B45" s="15" t="s">
        <v>170</v>
      </c>
      <c r="C45" s="12">
        <v>574929.80000000005</v>
      </c>
      <c r="D45" s="12">
        <v>-191577.46</v>
      </c>
      <c r="E45" s="12">
        <f t="shared" ref="E45" si="66">C45+D45</f>
        <v>383352.34000000008</v>
      </c>
      <c r="F45" s="12">
        <v>381025.69</v>
      </c>
      <c r="G45" s="12">
        <v>381025.69</v>
      </c>
      <c r="H45" s="12">
        <f t="shared" ref="H45" si="67">E45-F45</f>
        <v>2326.6500000000815</v>
      </c>
    </row>
    <row r="46" spans="1:8" x14ac:dyDescent="0.2">
      <c r="A46" s="4"/>
      <c r="B46" s="15" t="s">
        <v>171</v>
      </c>
      <c r="C46" s="12">
        <v>958927.13</v>
      </c>
      <c r="D46" s="12">
        <v>-324244.78999999998</v>
      </c>
      <c r="E46" s="12">
        <f t="shared" ref="E46" si="68">C46+D46</f>
        <v>634682.34000000008</v>
      </c>
      <c r="F46" s="12">
        <v>634682.34</v>
      </c>
      <c r="G46" s="12">
        <v>634682.34</v>
      </c>
      <c r="H46" s="12">
        <f t="shared" ref="H46" si="69">E46-F46</f>
        <v>0</v>
      </c>
    </row>
    <row r="47" spans="1:8" x14ac:dyDescent="0.2">
      <c r="A47" s="4"/>
      <c r="B47" s="15" t="s">
        <v>172</v>
      </c>
      <c r="C47" s="12">
        <v>2694760.82</v>
      </c>
      <c r="D47" s="12">
        <v>-655316.25</v>
      </c>
      <c r="E47" s="12">
        <f t="shared" ref="E47" si="70">C47+D47</f>
        <v>2039444.5699999998</v>
      </c>
      <c r="F47" s="12">
        <v>2039444.57</v>
      </c>
      <c r="G47" s="12">
        <v>2039444.57</v>
      </c>
      <c r="H47" s="12">
        <f t="shared" ref="H47" si="71">E47-F47</f>
        <v>0</v>
      </c>
    </row>
    <row r="48" spans="1:8" x14ac:dyDescent="0.2">
      <c r="A48" s="4"/>
      <c r="B48" s="15" t="s">
        <v>173</v>
      </c>
      <c r="C48" s="12">
        <v>2234517.84</v>
      </c>
      <c r="D48" s="12">
        <v>-511197.93</v>
      </c>
      <c r="E48" s="12">
        <f t="shared" ref="E48" si="72">C48+D48</f>
        <v>1723319.91</v>
      </c>
      <c r="F48" s="12">
        <v>1723270.01</v>
      </c>
      <c r="G48" s="12">
        <v>1723270.01</v>
      </c>
      <c r="H48" s="12">
        <f t="shared" ref="H48" si="73">E48-F48</f>
        <v>49.899999999906868</v>
      </c>
    </row>
    <row r="49" spans="1:8" x14ac:dyDescent="0.2">
      <c r="A49" s="4"/>
      <c r="B49" s="15" t="s">
        <v>174</v>
      </c>
      <c r="C49" s="12">
        <v>2747500</v>
      </c>
      <c r="D49" s="12">
        <v>5174019.47</v>
      </c>
      <c r="E49" s="12">
        <f t="shared" ref="E49" si="74">C49+D49</f>
        <v>7921519.4699999997</v>
      </c>
      <c r="F49" s="12">
        <v>7676861.1600000001</v>
      </c>
      <c r="G49" s="12">
        <v>7619425.1600000001</v>
      </c>
      <c r="H49" s="12">
        <f t="shared" ref="H49" si="75">E49-F49</f>
        <v>244658.30999999959</v>
      </c>
    </row>
    <row r="50" spans="1:8" x14ac:dyDescent="0.2">
      <c r="A50" s="4"/>
      <c r="B50" s="15" t="s">
        <v>175</v>
      </c>
      <c r="C50" s="12">
        <v>0</v>
      </c>
      <c r="D50" s="12">
        <v>12645840.24</v>
      </c>
      <c r="E50" s="12">
        <f t="shared" ref="E50" si="76">C50+D50</f>
        <v>12645840.24</v>
      </c>
      <c r="F50" s="12">
        <v>12645640.6</v>
      </c>
      <c r="G50" s="12">
        <v>12103499.57</v>
      </c>
      <c r="H50" s="12">
        <f t="shared" ref="H50" si="77">E50-F50</f>
        <v>199.64000000059605</v>
      </c>
    </row>
    <row r="51" spans="1:8" x14ac:dyDescent="0.2">
      <c r="A51" s="4"/>
      <c r="B51" s="15"/>
      <c r="C51" s="12"/>
      <c r="D51" s="12"/>
      <c r="E51" s="12"/>
      <c r="F51" s="12"/>
      <c r="G51" s="12"/>
      <c r="H51" s="12"/>
    </row>
    <row r="52" spans="1:8" x14ac:dyDescent="0.2">
      <c r="A52" s="17"/>
      <c r="B52" s="31" t="s">
        <v>51</v>
      </c>
      <c r="C52" s="40">
        <f t="shared" ref="C52:H52" si="78">SUM(C6:C51)</f>
        <v>193974128.14000002</v>
      </c>
      <c r="D52" s="40">
        <f t="shared" si="78"/>
        <v>53527888.120000005</v>
      </c>
      <c r="E52" s="40">
        <f t="shared" si="78"/>
        <v>247502016.25999999</v>
      </c>
      <c r="F52" s="40">
        <f t="shared" si="78"/>
        <v>214124373.95999995</v>
      </c>
      <c r="G52" s="40">
        <f t="shared" si="78"/>
        <v>210989814.30999997</v>
      </c>
      <c r="H52" s="40">
        <f t="shared" si="78"/>
        <v>33377642.300000008</v>
      </c>
    </row>
    <row r="55" spans="1:8" ht="45" customHeight="1" x14ac:dyDescent="0.2">
      <c r="A55" s="41" t="s">
        <v>177</v>
      </c>
      <c r="B55" s="42"/>
      <c r="C55" s="42"/>
      <c r="D55" s="42"/>
      <c r="E55" s="42"/>
      <c r="F55" s="42"/>
      <c r="G55" s="42"/>
      <c r="H55" s="43"/>
    </row>
    <row r="56" spans="1:8" x14ac:dyDescent="0.2">
      <c r="A56" s="46" t="s">
        <v>52</v>
      </c>
      <c r="B56" s="47"/>
      <c r="C56" s="41" t="s">
        <v>58</v>
      </c>
      <c r="D56" s="42"/>
      <c r="E56" s="42"/>
      <c r="F56" s="42"/>
      <c r="G56" s="43"/>
      <c r="H56" s="44" t="s">
        <v>57</v>
      </c>
    </row>
    <row r="57" spans="1:8" ht="22.5" x14ac:dyDescent="0.2">
      <c r="A57" s="48"/>
      <c r="B57" s="49"/>
      <c r="C57" s="8" t="s">
        <v>53</v>
      </c>
      <c r="D57" s="8" t="s">
        <v>123</v>
      </c>
      <c r="E57" s="8" t="s">
        <v>54</v>
      </c>
      <c r="F57" s="8" t="s">
        <v>55</v>
      </c>
      <c r="G57" s="8" t="s">
        <v>56</v>
      </c>
      <c r="H57" s="45"/>
    </row>
    <row r="58" spans="1:8" x14ac:dyDescent="0.2">
      <c r="A58" s="50"/>
      <c r="B58" s="51"/>
      <c r="C58" s="9">
        <v>1</v>
      </c>
      <c r="D58" s="9">
        <v>2</v>
      </c>
      <c r="E58" s="9" t="s">
        <v>124</v>
      </c>
      <c r="F58" s="9">
        <v>4</v>
      </c>
      <c r="G58" s="9">
        <v>5</v>
      </c>
      <c r="H58" s="9" t="s">
        <v>125</v>
      </c>
    </row>
    <row r="59" spans="1:8" x14ac:dyDescent="0.2">
      <c r="A59" s="4"/>
      <c r="B59" s="2" t="s">
        <v>8</v>
      </c>
      <c r="C59" s="12">
        <v>0</v>
      </c>
      <c r="D59" s="12">
        <v>0</v>
      </c>
      <c r="E59" s="12">
        <f>C59+D59</f>
        <v>0</v>
      </c>
      <c r="F59" s="12">
        <v>0</v>
      </c>
      <c r="G59" s="12">
        <v>0</v>
      </c>
      <c r="H59" s="12">
        <f>E59-F59</f>
        <v>0</v>
      </c>
    </row>
    <row r="60" spans="1:8" x14ac:dyDescent="0.2">
      <c r="A60" s="4"/>
      <c r="B60" s="2" t="s">
        <v>9</v>
      </c>
      <c r="C60" s="12">
        <v>0</v>
      </c>
      <c r="D60" s="12">
        <v>0</v>
      </c>
      <c r="E60" s="12">
        <f t="shared" ref="E60:E62" si="79">C60+D60</f>
        <v>0</v>
      </c>
      <c r="F60" s="12">
        <v>0</v>
      </c>
      <c r="G60" s="12">
        <v>0</v>
      </c>
      <c r="H60" s="12">
        <f t="shared" ref="H60:H62" si="80">E60-F60</f>
        <v>0</v>
      </c>
    </row>
    <row r="61" spans="1:8" x14ac:dyDescent="0.2">
      <c r="A61" s="4"/>
      <c r="B61" s="2" t="s">
        <v>10</v>
      </c>
      <c r="C61" s="12">
        <v>0</v>
      </c>
      <c r="D61" s="12">
        <v>0</v>
      </c>
      <c r="E61" s="12">
        <f t="shared" si="79"/>
        <v>0</v>
      </c>
      <c r="F61" s="12">
        <v>0</v>
      </c>
      <c r="G61" s="12">
        <v>0</v>
      </c>
      <c r="H61" s="12">
        <f t="shared" si="80"/>
        <v>0</v>
      </c>
    </row>
    <row r="62" spans="1:8" x14ac:dyDescent="0.2">
      <c r="A62" s="4"/>
      <c r="B62" s="2" t="s">
        <v>127</v>
      </c>
      <c r="C62" s="12">
        <v>0</v>
      </c>
      <c r="D62" s="12">
        <v>0</v>
      </c>
      <c r="E62" s="12">
        <f t="shared" si="79"/>
        <v>0</v>
      </c>
      <c r="F62" s="12">
        <v>0</v>
      </c>
      <c r="G62" s="12">
        <v>0</v>
      </c>
      <c r="H62" s="12">
        <f t="shared" si="80"/>
        <v>0</v>
      </c>
    </row>
    <row r="63" spans="1:8" x14ac:dyDescent="0.2">
      <c r="A63" s="17"/>
      <c r="B63" s="31" t="s">
        <v>51</v>
      </c>
      <c r="C63" s="40">
        <f t="shared" ref="C63:H63" si="81">SUM(C59:C62)</f>
        <v>0</v>
      </c>
      <c r="D63" s="40">
        <f t="shared" si="81"/>
        <v>0</v>
      </c>
      <c r="E63" s="40">
        <f t="shared" si="81"/>
        <v>0</v>
      </c>
      <c r="F63" s="40">
        <f t="shared" si="81"/>
        <v>0</v>
      </c>
      <c r="G63" s="40">
        <f t="shared" si="81"/>
        <v>0</v>
      </c>
      <c r="H63" s="40">
        <f t="shared" si="81"/>
        <v>0</v>
      </c>
    </row>
    <row r="66" spans="1:8" ht="45" customHeight="1" x14ac:dyDescent="0.2">
      <c r="A66" s="41" t="s">
        <v>178</v>
      </c>
      <c r="B66" s="42"/>
      <c r="C66" s="42"/>
      <c r="D66" s="42"/>
      <c r="E66" s="42"/>
      <c r="F66" s="42"/>
      <c r="G66" s="42"/>
      <c r="H66" s="43"/>
    </row>
    <row r="67" spans="1:8" x14ac:dyDescent="0.2">
      <c r="A67" s="46" t="s">
        <v>52</v>
      </c>
      <c r="B67" s="47"/>
      <c r="C67" s="41" t="s">
        <v>58</v>
      </c>
      <c r="D67" s="42"/>
      <c r="E67" s="42"/>
      <c r="F67" s="42"/>
      <c r="G67" s="43"/>
      <c r="H67" s="44" t="s">
        <v>57</v>
      </c>
    </row>
    <row r="68" spans="1:8" ht="22.5" x14ac:dyDescent="0.2">
      <c r="A68" s="48"/>
      <c r="B68" s="49"/>
      <c r="C68" s="8" t="s">
        <v>53</v>
      </c>
      <c r="D68" s="8" t="s">
        <v>123</v>
      </c>
      <c r="E68" s="8" t="s">
        <v>54</v>
      </c>
      <c r="F68" s="8" t="s">
        <v>55</v>
      </c>
      <c r="G68" s="8" t="s">
        <v>56</v>
      </c>
      <c r="H68" s="45"/>
    </row>
    <row r="69" spans="1:8" x14ac:dyDescent="0.2">
      <c r="A69" s="50"/>
      <c r="B69" s="51"/>
      <c r="C69" s="9">
        <v>1</v>
      </c>
      <c r="D69" s="9">
        <v>2</v>
      </c>
      <c r="E69" s="9" t="s">
        <v>124</v>
      </c>
      <c r="F69" s="9">
        <v>4</v>
      </c>
      <c r="G69" s="9">
        <v>5</v>
      </c>
      <c r="H69" s="9" t="s">
        <v>125</v>
      </c>
    </row>
    <row r="70" spans="1:8" x14ac:dyDescent="0.2">
      <c r="A70" s="4"/>
      <c r="B70" s="19" t="s">
        <v>12</v>
      </c>
      <c r="C70" s="12">
        <v>11902500</v>
      </c>
      <c r="D70" s="12">
        <v>1874511.3</v>
      </c>
      <c r="E70" s="12">
        <f t="shared" ref="E70:E76" si="82">C70+D70</f>
        <v>13777011.300000001</v>
      </c>
      <c r="F70" s="12">
        <v>13768269.359999999</v>
      </c>
      <c r="G70" s="12">
        <v>13768269.359999999</v>
      </c>
      <c r="H70" s="12">
        <f t="shared" ref="H70:H76" si="83">E70-F70</f>
        <v>8741.9400000013411</v>
      </c>
    </row>
    <row r="71" spans="1:8" x14ac:dyDescent="0.2">
      <c r="A71" s="4"/>
      <c r="B71" s="19" t="s">
        <v>11</v>
      </c>
      <c r="C71" s="12">
        <v>0</v>
      </c>
      <c r="D71" s="12">
        <v>0</v>
      </c>
      <c r="E71" s="12">
        <f t="shared" si="82"/>
        <v>0</v>
      </c>
      <c r="F71" s="12">
        <v>0</v>
      </c>
      <c r="G71" s="12">
        <v>0</v>
      </c>
      <c r="H71" s="12">
        <f t="shared" si="83"/>
        <v>0</v>
      </c>
    </row>
    <row r="72" spans="1:8" x14ac:dyDescent="0.2">
      <c r="A72" s="4"/>
      <c r="B72" s="19" t="s">
        <v>13</v>
      </c>
      <c r="C72" s="12">
        <v>0</v>
      </c>
      <c r="D72" s="12">
        <v>0</v>
      </c>
      <c r="E72" s="12">
        <f t="shared" si="82"/>
        <v>0</v>
      </c>
      <c r="F72" s="12">
        <v>0</v>
      </c>
      <c r="G72" s="12">
        <v>0</v>
      </c>
      <c r="H72" s="12">
        <f t="shared" si="83"/>
        <v>0</v>
      </c>
    </row>
    <row r="73" spans="1:8" x14ac:dyDescent="0.2">
      <c r="A73" s="4"/>
      <c r="B73" s="19" t="s">
        <v>25</v>
      </c>
      <c r="C73" s="12">
        <v>0</v>
      </c>
      <c r="D73" s="12">
        <v>0</v>
      </c>
      <c r="E73" s="12">
        <f t="shared" si="82"/>
        <v>0</v>
      </c>
      <c r="F73" s="12">
        <v>0</v>
      </c>
      <c r="G73" s="12">
        <v>0</v>
      </c>
      <c r="H73" s="12">
        <f t="shared" si="83"/>
        <v>0</v>
      </c>
    </row>
    <row r="74" spans="1:8" ht="11.25" customHeight="1" x14ac:dyDescent="0.2">
      <c r="A74" s="4"/>
      <c r="B74" s="19" t="s">
        <v>26</v>
      </c>
      <c r="C74" s="12">
        <v>0</v>
      </c>
      <c r="D74" s="12">
        <v>0</v>
      </c>
      <c r="E74" s="12">
        <f t="shared" si="82"/>
        <v>0</v>
      </c>
      <c r="F74" s="12">
        <v>0</v>
      </c>
      <c r="G74" s="12">
        <v>0</v>
      </c>
      <c r="H74" s="12">
        <f t="shared" si="83"/>
        <v>0</v>
      </c>
    </row>
    <row r="75" spans="1:8" x14ac:dyDescent="0.2">
      <c r="A75" s="4"/>
      <c r="B75" s="19" t="s">
        <v>33</v>
      </c>
      <c r="C75" s="12">
        <v>0</v>
      </c>
      <c r="D75" s="12">
        <v>0</v>
      </c>
      <c r="E75" s="12">
        <f t="shared" si="82"/>
        <v>0</v>
      </c>
      <c r="F75" s="12">
        <v>0</v>
      </c>
      <c r="G75" s="12">
        <v>0</v>
      </c>
      <c r="H75" s="12">
        <f t="shared" si="83"/>
        <v>0</v>
      </c>
    </row>
    <row r="76" spans="1:8" x14ac:dyDescent="0.2">
      <c r="A76" s="4"/>
      <c r="B76" s="19" t="s">
        <v>14</v>
      </c>
      <c r="C76" s="12">
        <v>0</v>
      </c>
      <c r="D76" s="12">
        <v>0</v>
      </c>
      <c r="E76" s="12">
        <f t="shared" si="82"/>
        <v>0</v>
      </c>
      <c r="F76" s="12">
        <v>0</v>
      </c>
      <c r="G76" s="12">
        <v>0</v>
      </c>
      <c r="H76" s="12">
        <f t="shared" si="83"/>
        <v>0</v>
      </c>
    </row>
    <row r="77" spans="1:8" x14ac:dyDescent="0.2">
      <c r="A77" s="17"/>
      <c r="B77" s="31" t="s">
        <v>51</v>
      </c>
      <c r="C77" s="40">
        <f t="shared" ref="C77:H77" si="84">SUM(C70:C76)</f>
        <v>11902500</v>
      </c>
      <c r="D77" s="40">
        <f t="shared" si="84"/>
        <v>1874511.3</v>
      </c>
      <c r="E77" s="40">
        <f t="shared" si="84"/>
        <v>13777011.300000001</v>
      </c>
      <c r="F77" s="40">
        <f t="shared" si="84"/>
        <v>13768269.359999999</v>
      </c>
      <c r="G77" s="40">
        <f t="shared" si="84"/>
        <v>13768269.359999999</v>
      </c>
      <c r="H77" s="40">
        <f t="shared" si="84"/>
        <v>8741.9400000013411</v>
      </c>
    </row>
    <row r="79" spans="1:8" x14ac:dyDescent="0.2">
      <c r="A79" s="1" t="s">
        <v>126</v>
      </c>
    </row>
  </sheetData>
  <sheetProtection formatCells="0" formatColumns="0" formatRows="0" insertRows="0" deleteRows="0" autoFilter="0"/>
  <mergeCells count="12">
    <mergeCell ref="A1:H1"/>
    <mergeCell ref="A2:B4"/>
    <mergeCell ref="A55:H55"/>
    <mergeCell ref="A56:B58"/>
    <mergeCell ref="C2:G2"/>
    <mergeCell ref="H2:H3"/>
    <mergeCell ref="A66:H66"/>
    <mergeCell ref="A67:B69"/>
    <mergeCell ref="C67:G67"/>
    <mergeCell ref="H67:H68"/>
    <mergeCell ref="C56:G56"/>
    <mergeCell ref="H56:H57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B44" sqref="B44"/>
    </sheetView>
  </sheetViews>
  <sheetFormatPr baseColWidth="10" defaultRowHeight="11.25" x14ac:dyDescent="0.2"/>
  <cols>
    <col min="1" max="1" width="1.33203125" style="3" customWidth="1"/>
    <col min="2" max="2" width="79" style="3" customWidth="1"/>
    <col min="3" max="8" width="18.33203125" style="3" customWidth="1"/>
    <col min="9" max="16384" width="12" style="3"/>
  </cols>
  <sheetData>
    <row r="1" spans="1:8" ht="50.1" customHeight="1" x14ac:dyDescent="0.2">
      <c r="A1" s="41" t="s">
        <v>179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24" t="s">
        <v>15</v>
      </c>
      <c r="B5" s="23"/>
      <c r="C5" s="35">
        <f t="shared" ref="C5:H5" si="0">SUM(C6:C13)</f>
        <v>88130781.730000004</v>
      </c>
      <c r="D5" s="35">
        <f t="shared" si="0"/>
        <v>23032123.670000002</v>
      </c>
      <c r="E5" s="35">
        <f t="shared" si="0"/>
        <v>111162905.40000001</v>
      </c>
      <c r="F5" s="35">
        <f t="shared" si="0"/>
        <v>107427677.15000001</v>
      </c>
      <c r="G5" s="35">
        <f t="shared" si="0"/>
        <v>106200540.81999999</v>
      </c>
      <c r="H5" s="35">
        <f t="shared" si="0"/>
        <v>3735228.2500000037</v>
      </c>
    </row>
    <row r="6" spans="1:8" x14ac:dyDescent="0.2">
      <c r="A6" s="22"/>
      <c r="B6" s="25" t="s">
        <v>41</v>
      </c>
      <c r="C6" s="12">
        <v>7780089.1699999999</v>
      </c>
      <c r="D6" s="12">
        <v>12441022.83</v>
      </c>
      <c r="E6" s="12">
        <f>C6+D6</f>
        <v>20221112</v>
      </c>
      <c r="F6" s="12">
        <v>20220912.170000002</v>
      </c>
      <c r="G6" s="12">
        <v>19671307.140000001</v>
      </c>
      <c r="H6" s="12">
        <f>E6-F6</f>
        <v>199.82999999821186</v>
      </c>
    </row>
    <row r="7" spans="1:8" x14ac:dyDescent="0.2">
      <c r="A7" s="22"/>
      <c r="B7" s="25" t="s">
        <v>16</v>
      </c>
      <c r="C7" s="12">
        <v>356429.81</v>
      </c>
      <c r="D7" s="12">
        <v>-44061.52</v>
      </c>
      <c r="E7" s="12">
        <f t="shared" ref="E7:E13" si="1">C7+D7</f>
        <v>312368.28999999998</v>
      </c>
      <c r="F7" s="12">
        <v>312368.28999999998</v>
      </c>
      <c r="G7" s="12">
        <v>312368.28999999998</v>
      </c>
      <c r="H7" s="12">
        <f t="shared" ref="H7:H13" si="2">E7-F7</f>
        <v>0</v>
      </c>
    </row>
    <row r="8" spans="1:8" x14ac:dyDescent="0.2">
      <c r="A8" s="22"/>
      <c r="B8" s="25" t="s">
        <v>128</v>
      </c>
      <c r="C8" s="12">
        <v>14569891.32</v>
      </c>
      <c r="D8" s="12">
        <v>-5327370.51</v>
      </c>
      <c r="E8" s="12">
        <f t="shared" si="1"/>
        <v>9242520.8100000005</v>
      </c>
      <c r="F8" s="12">
        <v>9239711.7799999993</v>
      </c>
      <c r="G8" s="12">
        <v>8948879.8000000007</v>
      </c>
      <c r="H8" s="12">
        <f t="shared" si="2"/>
        <v>2809.0300000011921</v>
      </c>
    </row>
    <row r="9" spans="1:8" x14ac:dyDescent="0.2">
      <c r="A9" s="22"/>
      <c r="B9" s="25" t="s">
        <v>3</v>
      </c>
      <c r="C9" s="12">
        <v>0</v>
      </c>
      <c r="D9" s="12">
        <v>0</v>
      </c>
      <c r="E9" s="12">
        <f t="shared" si="1"/>
        <v>0</v>
      </c>
      <c r="F9" s="12">
        <v>0</v>
      </c>
      <c r="G9" s="12">
        <v>0</v>
      </c>
      <c r="H9" s="12">
        <f t="shared" si="2"/>
        <v>0</v>
      </c>
    </row>
    <row r="10" spans="1:8" x14ac:dyDescent="0.2">
      <c r="A10" s="22"/>
      <c r="B10" s="25" t="s">
        <v>22</v>
      </c>
      <c r="C10" s="12">
        <v>20119206.280000001</v>
      </c>
      <c r="D10" s="12">
        <v>2709562.93</v>
      </c>
      <c r="E10" s="12">
        <f t="shared" si="1"/>
        <v>22828769.210000001</v>
      </c>
      <c r="F10" s="12">
        <v>22828316.789999999</v>
      </c>
      <c r="G10" s="12">
        <v>22823986.789999999</v>
      </c>
      <c r="H10" s="12">
        <f t="shared" si="2"/>
        <v>452.42000000178814</v>
      </c>
    </row>
    <row r="11" spans="1:8" x14ac:dyDescent="0.2">
      <c r="A11" s="22"/>
      <c r="B11" s="25" t="s">
        <v>17</v>
      </c>
      <c r="C11" s="12">
        <v>0</v>
      </c>
      <c r="D11" s="12">
        <v>0</v>
      </c>
      <c r="E11" s="12">
        <f t="shared" si="1"/>
        <v>0</v>
      </c>
      <c r="F11" s="12">
        <v>0</v>
      </c>
      <c r="G11" s="12">
        <v>0</v>
      </c>
      <c r="H11" s="12">
        <f t="shared" si="2"/>
        <v>0</v>
      </c>
    </row>
    <row r="12" spans="1:8" x14ac:dyDescent="0.2">
      <c r="A12" s="22"/>
      <c r="B12" s="25" t="s">
        <v>42</v>
      </c>
      <c r="C12" s="12">
        <v>27446725.600000001</v>
      </c>
      <c r="D12" s="12">
        <v>-560756.28</v>
      </c>
      <c r="E12" s="12">
        <f t="shared" si="1"/>
        <v>26885969.32</v>
      </c>
      <c r="F12" s="12">
        <v>23182703.98</v>
      </c>
      <c r="G12" s="12">
        <v>22866606.170000002</v>
      </c>
      <c r="H12" s="12">
        <f t="shared" si="2"/>
        <v>3703265.34</v>
      </c>
    </row>
    <row r="13" spans="1:8" x14ac:dyDescent="0.2">
      <c r="A13" s="22"/>
      <c r="B13" s="25" t="s">
        <v>18</v>
      </c>
      <c r="C13" s="12">
        <v>17858439.550000001</v>
      </c>
      <c r="D13" s="12">
        <v>13813726.220000001</v>
      </c>
      <c r="E13" s="12">
        <f t="shared" si="1"/>
        <v>31672165.770000003</v>
      </c>
      <c r="F13" s="12">
        <v>31643664.140000001</v>
      </c>
      <c r="G13" s="12">
        <v>31577392.629999999</v>
      </c>
      <c r="H13" s="12">
        <f t="shared" si="2"/>
        <v>28501.630000002682</v>
      </c>
    </row>
    <row r="14" spans="1:8" x14ac:dyDescent="0.2">
      <c r="A14" s="24" t="s">
        <v>19</v>
      </c>
      <c r="B14" s="26"/>
      <c r="C14" s="35">
        <f t="shared" ref="C14:H14" si="3">SUM(C15:C21)</f>
        <v>101257943.42999999</v>
      </c>
      <c r="D14" s="35">
        <f t="shared" si="3"/>
        <v>13030371.34</v>
      </c>
      <c r="E14" s="35">
        <f t="shared" si="3"/>
        <v>114288314.77</v>
      </c>
      <c r="F14" s="35">
        <f t="shared" si="3"/>
        <v>85591227.620000005</v>
      </c>
      <c r="G14" s="35">
        <f t="shared" si="3"/>
        <v>83741240.300000012</v>
      </c>
      <c r="H14" s="35">
        <f t="shared" si="3"/>
        <v>28697087.150000002</v>
      </c>
    </row>
    <row r="15" spans="1:8" x14ac:dyDescent="0.2">
      <c r="A15" s="22"/>
      <c r="B15" s="25" t="s">
        <v>43</v>
      </c>
      <c r="C15" s="12">
        <v>0</v>
      </c>
      <c r="D15" s="12">
        <v>15769787.15</v>
      </c>
      <c r="E15" s="12">
        <f>C15+D15</f>
        <v>15769787.15</v>
      </c>
      <c r="F15" s="12">
        <v>13639698.970000001</v>
      </c>
      <c r="G15" s="12">
        <v>13639698.970000001</v>
      </c>
      <c r="H15" s="12">
        <f t="shared" ref="H15:H21" si="4">E15-F15</f>
        <v>2130088.1799999997</v>
      </c>
    </row>
    <row r="16" spans="1:8" x14ac:dyDescent="0.2">
      <c r="A16" s="22"/>
      <c r="B16" s="25" t="s">
        <v>27</v>
      </c>
      <c r="C16" s="12">
        <v>90764577.200000003</v>
      </c>
      <c r="D16" s="12">
        <v>-2766725.92</v>
      </c>
      <c r="E16" s="12">
        <f t="shared" ref="E16:E21" si="5">C16+D16</f>
        <v>87997851.280000001</v>
      </c>
      <c r="F16" s="12">
        <v>63531560.859999999</v>
      </c>
      <c r="G16" s="12">
        <v>61693518.479999997</v>
      </c>
      <c r="H16" s="12">
        <f t="shared" si="4"/>
        <v>24466290.420000002</v>
      </c>
    </row>
    <row r="17" spans="1:8" x14ac:dyDescent="0.2">
      <c r="A17" s="22"/>
      <c r="B17" s="25" t="s">
        <v>20</v>
      </c>
      <c r="C17" s="12">
        <v>416724.57</v>
      </c>
      <c r="D17" s="12">
        <v>-245387.87</v>
      </c>
      <c r="E17" s="12">
        <f t="shared" si="5"/>
        <v>171336.7</v>
      </c>
      <c r="F17" s="12">
        <v>171336.58</v>
      </c>
      <c r="G17" s="12">
        <v>171336.58</v>
      </c>
      <c r="H17" s="12">
        <f t="shared" si="4"/>
        <v>0.12000000002444722</v>
      </c>
    </row>
    <row r="18" spans="1:8" x14ac:dyDescent="0.2">
      <c r="A18" s="22"/>
      <c r="B18" s="25" t="s">
        <v>44</v>
      </c>
      <c r="C18" s="12">
        <v>5038633.0599999996</v>
      </c>
      <c r="D18" s="12">
        <v>2637863.37</v>
      </c>
      <c r="E18" s="12">
        <f t="shared" si="5"/>
        <v>7676496.4299999997</v>
      </c>
      <c r="F18" s="12">
        <v>5575788.4800000004</v>
      </c>
      <c r="G18" s="12">
        <v>5563843.54</v>
      </c>
      <c r="H18" s="12">
        <f t="shared" si="4"/>
        <v>2100707.9499999993</v>
      </c>
    </row>
    <row r="19" spans="1:8" x14ac:dyDescent="0.2">
      <c r="A19" s="22"/>
      <c r="B19" s="25" t="s">
        <v>45</v>
      </c>
      <c r="C19" s="12">
        <v>2217146.9900000002</v>
      </c>
      <c r="D19" s="12">
        <v>195320.73</v>
      </c>
      <c r="E19" s="12">
        <f t="shared" si="5"/>
        <v>2412467.7200000002</v>
      </c>
      <c r="F19" s="12">
        <v>2412467.36</v>
      </c>
      <c r="G19" s="12">
        <v>2412467.36</v>
      </c>
      <c r="H19" s="12">
        <f t="shared" si="4"/>
        <v>0.36000000033527613</v>
      </c>
    </row>
    <row r="20" spans="1:8" x14ac:dyDescent="0.2">
      <c r="A20" s="22"/>
      <c r="B20" s="25" t="s">
        <v>46</v>
      </c>
      <c r="C20" s="12">
        <v>2820861.61</v>
      </c>
      <c r="D20" s="12">
        <v>-2560486.12</v>
      </c>
      <c r="E20" s="12">
        <f t="shared" si="5"/>
        <v>260375.48999999976</v>
      </c>
      <c r="F20" s="12">
        <v>260375.37</v>
      </c>
      <c r="G20" s="12">
        <v>260375.37</v>
      </c>
      <c r="H20" s="12">
        <f t="shared" si="4"/>
        <v>0.11999999976251274</v>
      </c>
    </row>
    <row r="21" spans="1:8" x14ac:dyDescent="0.2">
      <c r="A21" s="22"/>
      <c r="B21" s="25" t="s">
        <v>4</v>
      </c>
      <c r="C21" s="12">
        <v>0</v>
      </c>
      <c r="D21" s="12">
        <v>0</v>
      </c>
      <c r="E21" s="12">
        <f t="shared" si="5"/>
        <v>0</v>
      </c>
      <c r="F21" s="12">
        <v>0</v>
      </c>
      <c r="G21" s="12">
        <v>0</v>
      </c>
      <c r="H21" s="12">
        <f t="shared" si="4"/>
        <v>0</v>
      </c>
    </row>
    <row r="22" spans="1:8" x14ac:dyDescent="0.2">
      <c r="A22" s="24" t="s">
        <v>47</v>
      </c>
      <c r="B22" s="26"/>
      <c r="C22" s="35">
        <f t="shared" ref="C22:H22" si="6">SUM(C23:C31)</f>
        <v>4585402.9799999995</v>
      </c>
      <c r="D22" s="35">
        <f t="shared" si="6"/>
        <v>5554151.1699999999</v>
      </c>
      <c r="E22" s="35">
        <f t="shared" si="6"/>
        <v>10139554.149999999</v>
      </c>
      <c r="F22" s="35">
        <f t="shared" si="6"/>
        <v>9202969.1899999995</v>
      </c>
      <c r="G22" s="35">
        <f t="shared" si="6"/>
        <v>9145533.1899999995</v>
      </c>
      <c r="H22" s="35">
        <f t="shared" si="6"/>
        <v>936584.9599999995</v>
      </c>
    </row>
    <row r="23" spans="1:8" x14ac:dyDescent="0.2">
      <c r="A23" s="22"/>
      <c r="B23" s="25" t="s">
        <v>28</v>
      </c>
      <c r="C23" s="12">
        <v>1262973.18</v>
      </c>
      <c r="D23" s="12">
        <v>571709.16</v>
      </c>
      <c r="E23" s="12">
        <f>C23+D23</f>
        <v>1834682.3399999999</v>
      </c>
      <c r="F23" s="12">
        <v>1145082.3400000001</v>
      </c>
      <c r="G23" s="12">
        <v>1145082.3400000001</v>
      </c>
      <c r="H23" s="12">
        <f t="shared" ref="H23:H31" si="7">E23-F23</f>
        <v>689599.99999999977</v>
      </c>
    </row>
    <row r="24" spans="1:8" x14ac:dyDescent="0.2">
      <c r="A24" s="22"/>
      <c r="B24" s="25" t="s">
        <v>23</v>
      </c>
      <c r="C24" s="12">
        <v>2747500</v>
      </c>
      <c r="D24" s="12">
        <v>5174019.47</v>
      </c>
      <c r="E24" s="12">
        <f t="shared" ref="E24:E31" si="8">C24+D24</f>
        <v>7921519.4699999997</v>
      </c>
      <c r="F24" s="12">
        <v>7676861.1600000001</v>
      </c>
      <c r="G24" s="12">
        <v>7619425.1600000001</v>
      </c>
      <c r="H24" s="12">
        <f t="shared" si="7"/>
        <v>244658.30999999959</v>
      </c>
    </row>
    <row r="25" spans="1:8" x14ac:dyDescent="0.2">
      <c r="A25" s="22"/>
      <c r="B25" s="25" t="s">
        <v>29</v>
      </c>
      <c r="C25" s="12">
        <v>0</v>
      </c>
      <c r="D25" s="12">
        <v>0</v>
      </c>
      <c r="E25" s="12">
        <f t="shared" si="8"/>
        <v>0</v>
      </c>
      <c r="F25" s="12">
        <v>0</v>
      </c>
      <c r="G25" s="12">
        <v>0</v>
      </c>
      <c r="H25" s="12">
        <f t="shared" si="7"/>
        <v>0</v>
      </c>
    </row>
    <row r="26" spans="1:8" x14ac:dyDescent="0.2">
      <c r="A26" s="22"/>
      <c r="B26" s="25" t="s">
        <v>48</v>
      </c>
      <c r="C26" s="12">
        <v>0</v>
      </c>
      <c r="D26" s="12">
        <v>0</v>
      </c>
      <c r="E26" s="12">
        <f t="shared" si="8"/>
        <v>0</v>
      </c>
      <c r="F26" s="12">
        <v>0</v>
      </c>
      <c r="G26" s="12">
        <v>0</v>
      </c>
      <c r="H26" s="12">
        <f t="shared" si="7"/>
        <v>0</v>
      </c>
    </row>
    <row r="27" spans="1:8" x14ac:dyDescent="0.2">
      <c r="A27" s="22"/>
      <c r="B27" s="25" t="s">
        <v>21</v>
      </c>
      <c r="C27" s="12">
        <v>0</v>
      </c>
      <c r="D27" s="12">
        <v>0</v>
      </c>
      <c r="E27" s="12">
        <f t="shared" si="8"/>
        <v>0</v>
      </c>
      <c r="F27" s="12">
        <v>0</v>
      </c>
      <c r="G27" s="12">
        <v>0</v>
      </c>
      <c r="H27" s="12">
        <f t="shared" si="7"/>
        <v>0</v>
      </c>
    </row>
    <row r="28" spans="1:8" x14ac:dyDescent="0.2">
      <c r="A28" s="22"/>
      <c r="B28" s="25" t="s">
        <v>5</v>
      </c>
      <c r="C28" s="12">
        <v>0</v>
      </c>
      <c r="D28" s="12">
        <v>0</v>
      </c>
      <c r="E28" s="12">
        <f t="shared" si="8"/>
        <v>0</v>
      </c>
      <c r="F28" s="12">
        <v>0</v>
      </c>
      <c r="G28" s="12">
        <v>0</v>
      </c>
      <c r="H28" s="12">
        <f t="shared" si="7"/>
        <v>0</v>
      </c>
    </row>
    <row r="29" spans="1:8" x14ac:dyDescent="0.2">
      <c r="A29" s="22"/>
      <c r="B29" s="25" t="s">
        <v>6</v>
      </c>
      <c r="C29" s="12">
        <v>574929.80000000005</v>
      </c>
      <c r="D29" s="12">
        <v>-191577.46</v>
      </c>
      <c r="E29" s="12">
        <f t="shared" si="8"/>
        <v>383352.34000000008</v>
      </c>
      <c r="F29" s="12">
        <v>381025.69</v>
      </c>
      <c r="G29" s="12">
        <v>381025.69</v>
      </c>
      <c r="H29" s="12">
        <f t="shared" si="7"/>
        <v>2326.6500000000815</v>
      </c>
    </row>
    <row r="30" spans="1:8" x14ac:dyDescent="0.2">
      <c r="A30" s="22"/>
      <c r="B30" s="25" t="s">
        <v>49</v>
      </c>
      <c r="C30" s="12">
        <v>0</v>
      </c>
      <c r="D30" s="12">
        <v>0</v>
      </c>
      <c r="E30" s="12">
        <f t="shared" si="8"/>
        <v>0</v>
      </c>
      <c r="F30" s="12">
        <v>0</v>
      </c>
      <c r="G30" s="12">
        <v>0</v>
      </c>
      <c r="H30" s="12">
        <f t="shared" si="7"/>
        <v>0</v>
      </c>
    </row>
    <row r="31" spans="1:8" x14ac:dyDescent="0.2">
      <c r="A31" s="22"/>
      <c r="B31" s="25" t="s">
        <v>30</v>
      </c>
      <c r="C31" s="12">
        <v>0</v>
      </c>
      <c r="D31" s="12">
        <v>0</v>
      </c>
      <c r="E31" s="12">
        <f t="shared" si="8"/>
        <v>0</v>
      </c>
      <c r="F31" s="12">
        <v>0</v>
      </c>
      <c r="G31" s="12">
        <v>0</v>
      </c>
      <c r="H31" s="12">
        <f t="shared" si="7"/>
        <v>0</v>
      </c>
    </row>
    <row r="32" spans="1:8" x14ac:dyDescent="0.2">
      <c r="A32" s="24" t="s">
        <v>31</v>
      </c>
      <c r="B32" s="26"/>
      <c r="C32" s="35">
        <f t="shared" ref="C32:H32" si="9">SUM(C33:C36)</f>
        <v>0</v>
      </c>
      <c r="D32" s="35">
        <f t="shared" si="9"/>
        <v>11911241.939999999</v>
      </c>
      <c r="E32" s="35">
        <f t="shared" si="9"/>
        <v>11911241.939999999</v>
      </c>
      <c r="F32" s="35">
        <f t="shared" si="9"/>
        <v>11902500</v>
      </c>
      <c r="G32" s="35">
        <f t="shared" si="9"/>
        <v>11902500</v>
      </c>
      <c r="H32" s="35">
        <f t="shared" si="9"/>
        <v>8741.9399999994785</v>
      </c>
    </row>
    <row r="33" spans="1:8" x14ac:dyDescent="0.2">
      <c r="A33" s="22"/>
      <c r="B33" s="25" t="s">
        <v>50</v>
      </c>
      <c r="C33" s="12">
        <v>0</v>
      </c>
      <c r="D33" s="12">
        <v>0</v>
      </c>
      <c r="E33" s="12">
        <f>C33+D33</f>
        <v>0</v>
      </c>
      <c r="F33" s="12">
        <v>0</v>
      </c>
      <c r="G33" s="12">
        <v>0</v>
      </c>
      <c r="H33" s="12">
        <f t="shared" ref="H33:H36" si="10">E33-F33</f>
        <v>0</v>
      </c>
    </row>
    <row r="34" spans="1:8" ht="11.25" customHeight="1" x14ac:dyDescent="0.2">
      <c r="A34" s="22"/>
      <c r="B34" s="25" t="s">
        <v>24</v>
      </c>
      <c r="C34" s="12">
        <v>0</v>
      </c>
      <c r="D34" s="12">
        <v>11911241.939999999</v>
      </c>
      <c r="E34" s="12">
        <f t="shared" ref="E34:E36" si="11">C34+D34</f>
        <v>11911241.939999999</v>
      </c>
      <c r="F34" s="12">
        <v>11902500</v>
      </c>
      <c r="G34" s="12">
        <v>11902500</v>
      </c>
      <c r="H34" s="12">
        <f t="shared" si="10"/>
        <v>8741.9399999994785</v>
      </c>
    </row>
    <row r="35" spans="1:8" x14ac:dyDescent="0.2">
      <c r="A35" s="22"/>
      <c r="B35" s="25" t="s">
        <v>32</v>
      </c>
      <c r="C35" s="12">
        <v>0</v>
      </c>
      <c r="D35" s="12">
        <v>0</v>
      </c>
      <c r="E35" s="12">
        <f t="shared" si="11"/>
        <v>0</v>
      </c>
      <c r="F35" s="12">
        <v>0</v>
      </c>
      <c r="G35" s="12">
        <v>0</v>
      </c>
      <c r="H35" s="12">
        <f t="shared" si="10"/>
        <v>0</v>
      </c>
    </row>
    <row r="36" spans="1:8" x14ac:dyDescent="0.2">
      <c r="A36" s="22"/>
      <c r="B36" s="25" t="s">
        <v>7</v>
      </c>
      <c r="C36" s="12">
        <v>0</v>
      </c>
      <c r="D36" s="12">
        <v>0</v>
      </c>
      <c r="E36" s="12">
        <f t="shared" si="11"/>
        <v>0</v>
      </c>
      <c r="F36" s="12">
        <v>0</v>
      </c>
      <c r="G36" s="12">
        <v>0</v>
      </c>
      <c r="H36" s="12">
        <f t="shared" si="10"/>
        <v>0</v>
      </c>
    </row>
    <row r="37" spans="1:8" x14ac:dyDescent="0.2">
      <c r="A37" s="27"/>
      <c r="B37" s="31" t="s">
        <v>51</v>
      </c>
      <c r="C37" s="40">
        <f t="shared" ref="C37:H37" si="12">SUM(C32+C22+C14+C5)</f>
        <v>193974128.13999999</v>
      </c>
      <c r="D37" s="40">
        <f t="shared" si="12"/>
        <v>53527888.120000005</v>
      </c>
      <c r="E37" s="40">
        <f t="shared" si="12"/>
        <v>247502016.25999999</v>
      </c>
      <c r="F37" s="40">
        <f t="shared" si="12"/>
        <v>214124373.96000001</v>
      </c>
      <c r="G37" s="40">
        <f t="shared" si="12"/>
        <v>210989814.31</v>
      </c>
      <c r="H37" s="40">
        <f t="shared" si="12"/>
        <v>33377642.300000004</v>
      </c>
    </row>
    <row r="38" spans="1:8" x14ac:dyDescent="0.2">
      <c r="A38" s="21"/>
      <c r="B38" s="21"/>
      <c r="C38" s="21"/>
      <c r="D38" s="21"/>
      <c r="E38" s="21"/>
      <c r="F38" s="21"/>
      <c r="G38" s="21"/>
      <c r="H38" s="21"/>
    </row>
    <row r="39" spans="1:8" x14ac:dyDescent="0.2">
      <c r="A39" s="21" t="s">
        <v>126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1"/>
      <c r="B40" s="21"/>
      <c r="C40" s="21"/>
      <c r="D40" s="21"/>
      <c r="E40" s="21"/>
      <c r="F40" s="21"/>
      <c r="G40" s="21"/>
      <c r="H40" s="21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Contadora</cp:lastModifiedBy>
  <cp:lastPrinted>2018-07-14T22:21:14Z</cp:lastPrinted>
  <dcterms:created xsi:type="dcterms:W3CDTF">2014-02-10T03:37:14Z</dcterms:created>
  <dcterms:modified xsi:type="dcterms:W3CDTF">2023-02-03T19:33:11Z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